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SG/ANNUAL ESG REPORTS_DATA/2021/DataBooks/"/>
    </mc:Choice>
  </mc:AlternateContent>
  <xr:revisionPtr revIDLastSave="0" documentId="13_ncr:1_{B071C01E-C957-2E46-A968-B7D46E9D5E81}" xr6:coauthVersionLast="47" xr6:coauthVersionMax="47" xr10:uidLastSave="{00000000-0000-0000-0000-000000000000}"/>
  <bookViews>
    <workbookView xWindow="4640" yWindow="500" windowWidth="28800" windowHeight="16100" activeTab="1" xr2:uid="{00000000-000D-0000-FFFF-FFFF00000000}"/>
  </bookViews>
  <sheets>
    <sheet name="Environmental" sheetId="1" r:id="rId1"/>
    <sheet name="Social" sheetId="4" r:id="rId2"/>
    <sheet name="Governance" sheetId="10" r:id="rId3"/>
  </sheets>
  <definedNames>
    <definedName name="_xlnm._FilterDatabase" localSheetId="1" hidden="1">Social!$A$1:$E$14</definedName>
    <definedName name="BU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44594.5173611111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E12" i="4"/>
  <c r="E11" i="4"/>
  <c r="F23" i="1"/>
  <c r="F20" i="1"/>
  <c r="F19" i="1"/>
  <c r="F8" i="1"/>
  <c r="F9" i="1"/>
  <c r="F7" i="1"/>
  <c r="F4" i="1"/>
  <c r="F5" i="1"/>
  <c r="F3" i="1"/>
  <c r="C27" i="10"/>
  <c r="F22" i="1" l="1"/>
  <c r="D27" i="10"/>
  <c r="E37" i="4" l="1"/>
  <c r="D37" i="4"/>
  <c r="C37" i="4"/>
  <c r="E27" i="4"/>
  <c r="D27" i="4"/>
  <c r="C27" i="4"/>
  <c r="C4" i="4"/>
  <c r="D4" i="4"/>
  <c r="E4" i="4"/>
  <c r="C7" i="4"/>
  <c r="D7" i="4"/>
  <c r="E7" i="4"/>
  <c r="C16" i="4"/>
  <c r="D16" i="4"/>
  <c r="E16" i="4"/>
  <c r="C19" i="4"/>
  <c r="D19" i="4"/>
  <c r="E19" i="4"/>
  <c r="C22" i="4"/>
  <c r="D22" i="4"/>
  <c r="E22" i="4"/>
  <c r="C74" i="4"/>
  <c r="C78" i="4"/>
  <c r="C3" i="4" l="1"/>
  <c r="D3" i="4"/>
  <c r="E3" i="4"/>
  <c r="E25" i="4"/>
  <c r="B70" i="4" s="1"/>
  <c r="D25" i="4"/>
  <c r="C25" i="4"/>
  <c r="D13" i="4" l="1"/>
  <c r="C13" i="4"/>
  <c r="E13" i="4"/>
  <c r="B78" i="4"/>
  <c r="B74" i="4"/>
  <c r="D13" i="1"/>
  <c r="E13" i="1"/>
  <c r="F13" i="1" s="1"/>
  <c r="C13" i="1"/>
  <c r="D12" i="1"/>
  <c r="E12" i="1"/>
  <c r="F12" i="1" s="1"/>
  <c r="C12" i="1"/>
  <c r="D11" i="1"/>
  <c r="E11" i="1"/>
  <c r="C11" i="1"/>
  <c r="F15" i="1"/>
  <c r="F16" i="1"/>
  <c r="D17" i="1"/>
  <c r="E17" i="1"/>
  <c r="C17" i="1"/>
  <c r="F11" i="1" l="1"/>
  <c r="E14" i="4"/>
  <c r="D14" i="4"/>
  <c r="F17" i="1"/>
</calcChain>
</file>

<file path=xl/sharedStrings.xml><?xml version="1.0" encoding="utf-8"?>
<sst xmlns="http://schemas.openxmlformats.org/spreadsheetml/2006/main" count="339" uniqueCount="146">
  <si>
    <t>%</t>
  </si>
  <si>
    <t>Jaco Van Der Merwe</t>
  </si>
  <si>
    <t>Lev Khasis</t>
  </si>
  <si>
    <t>Prosus</t>
  </si>
  <si>
    <t>Alibaba</t>
  </si>
  <si>
    <t>Tencent</t>
  </si>
  <si>
    <t>Audit Committee members</t>
  </si>
  <si>
    <t xml:space="preserve">Sang Hun Kim </t>
  </si>
  <si>
    <t>Jan Buné, Chairman</t>
  </si>
  <si>
    <t>Remuneration Committee members</t>
  </si>
  <si>
    <t xml:space="preserve">Dmitry Grishin, Chairman </t>
  </si>
  <si>
    <t xml:space="preserve">Charles Searle </t>
  </si>
  <si>
    <t>Scope 1</t>
  </si>
  <si>
    <t>Scope 2</t>
  </si>
  <si>
    <t xml:space="preserve"> </t>
  </si>
  <si>
    <t> 192</t>
  </si>
  <si>
    <t>≈</t>
  </si>
  <si>
    <t>Акционер</t>
  </si>
  <si>
    <t>Общее количество часов обучения (2021)</t>
  </si>
  <si>
    <t>Indicator</t>
  </si>
  <si>
    <t>Unit</t>
  </si>
  <si>
    <r>
      <rPr>
        <b/>
        <sz val="10"/>
        <color rgb="FF333333"/>
        <rFont val="Arial"/>
        <family val="2"/>
      </rPr>
      <t>Yo</t>
    </r>
    <r>
      <rPr>
        <b/>
        <sz val="10"/>
        <color rgb="FF333333"/>
        <rFont val="Arial"/>
        <family val="2"/>
        <charset val="204"/>
      </rPr>
      <t>Y Change</t>
    </r>
  </si>
  <si>
    <t>Data centres consumption</t>
  </si>
  <si>
    <t>Electricity</t>
  </si>
  <si>
    <t>Diesel fuel</t>
  </si>
  <si>
    <t>Heat energy</t>
  </si>
  <si>
    <t>Offices consumption</t>
  </si>
  <si>
    <t>General environmental indicators</t>
  </si>
  <si>
    <t xml:space="preserve">
kWh</t>
  </si>
  <si>
    <t>Gcal</t>
  </si>
  <si>
    <t>Litres</t>
  </si>
  <si>
    <t>m3</t>
  </si>
  <si>
    <t>CO2, tones</t>
  </si>
  <si>
    <t>Water consumption</t>
  </si>
  <si>
    <t>Data centres water consumption</t>
  </si>
  <si>
    <t>Offices water consumption</t>
  </si>
  <si>
    <t>General water consumption</t>
  </si>
  <si>
    <t xml:space="preserve"> Emissions of greenhouse gases*</t>
  </si>
  <si>
    <t>Waste</t>
  </si>
  <si>
    <t>units</t>
  </si>
  <si>
    <t>tones</t>
  </si>
  <si>
    <t>Hazardous (mercury lamps)</t>
  </si>
  <si>
    <t>Non-hazardous</t>
  </si>
  <si>
    <t>ur carbon footprint is measured in accordance with the Greenhouse Gas (GHG) Protocol developed by the World Resources Institute (WRI) and the World Business Council for Sustainable Development (WBCSD) . We applied the GHG Protocol Corporate Accounting and Reporting Standard (Revised Edition), 2015 .</t>
  </si>
  <si>
    <t>Scope 1 — direct emissions, from sources owned or controlled by the Group .
Scope 2 — indirect emissions, from the consumption of purchased electricity, heat or steam .</t>
  </si>
  <si>
    <t>All data on this page is provided only for consolidated assets, and does not include joint ventures</t>
  </si>
  <si>
    <t>Employees by employment type, gender and region</t>
  </si>
  <si>
    <t>Russia</t>
  </si>
  <si>
    <t>Other countries</t>
  </si>
  <si>
    <t>Employees with a permanent employment contract</t>
  </si>
  <si>
    <t>Employees with a temporary employment contract (part-timers)</t>
  </si>
  <si>
    <t>women</t>
  </si>
  <si>
    <t>men</t>
  </si>
  <si>
    <t>Total</t>
  </si>
  <si>
    <t>Total growth</t>
  </si>
  <si>
    <t>Employee structure by position and gender</t>
  </si>
  <si>
    <t xml:space="preserve">
Senior management</t>
  </si>
  <si>
    <t>Management</t>
  </si>
  <si>
    <t>Employees</t>
  </si>
  <si>
    <t xml:space="preserve">Total number of new employees by age, gender and country </t>
  </si>
  <si>
    <t>&lt;30 years old</t>
  </si>
  <si>
    <t>30-50 years old</t>
  </si>
  <si>
    <t>50+ years old</t>
  </si>
  <si>
    <t>Employee turnover</t>
  </si>
  <si>
    <t>Involuntary staff turnover*</t>
  </si>
  <si>
    <t>* Voluntary staff turnover has changed marginally versus 2020</t>
  </si>
  <si>
    <t>Parental leave statistics</t>
  </si>
  <si>
    <t xml:space="preserve">Employees who returned to work after the end of parental leave, who 21 were still working 12 months after their return to work </t>
  </si>
  <si>
    <t xml:space="preserve">Employees on leave as of the end of the year </t>
  </si>
  <si>
    <t xml:space="preserve">Employees taking parental leave during the year </t>
  </si>
  <si>
    <t>Employees who returned to work after the end of parental leave</t>
  </si>
  <si>
    <t>Health insurance programmes</t>
  </si>
  <si>
    <t xml:space="preserve">Employees insured under life insurance programmes </t>
  </si>
  <si>
    <t xml:space="preserve">
Employees insured under health insurance programmes</t>
  </si>
  <si>
    <t>Participation in other benefits</t>
  </si>
  <si>
    <t>employees</t>
  </si>
  <si>
    <t>Psychologist's consultation</t>
  </si>
  <si>
    <t xml:space="preserve">
COVID-19 vaccination</t>
  </si>
  <si>
    <t xml:space="preserve">
In-house massage service</t>
  </si>
  <si>
    <t xml:space="preserve"> Charitable collections</t>
  </si>
  <si>
    <t>RUB mn</t>
  </si>
  <si>
    <t>Funds donated to NGOs by VK</t>
  </si>
  <si>
    <t>Funds collected by NGOs via VK</t>
  </si>
  <si>
    <t>Funds collected via Dobro Mail .ru</t>
  </si>
  <si>
    <t>Employee structure by age (2021)</t>
  </si>
  <si>
    <t xml:space="preserve">
Senior management*</t>
  </si>
  <si>
    <t>*Senior management includes the managers who make corporate/strategic decisions (vice- presidents, directors and above) . Management includes employees in senior positions responsible for Financial Responsibility Centres/business units/functional oversight/groups of employees . Employees include line staff .</t>
  </si>
  <si>
    <t>Remuneration structure (2021)</t>
  </si>
  <si>
    <t>Basе salary</t>
  </si>
  <si>
    <t>Bonus</t>
  </si>
  <si>
    <t>Total remuneration</t>
  </si>
  <si>
    <t>Duration of work of VK employees as of 31 Dec., 2021</t>
  </si>
  <si>
    <t>0-3 years</t>
  </si>
  <si>
    <t>3-5 years</t>
  </si>
  <si>
    <t>5-10 years</t>
  </si>
  <si>
    <t>10+ years</t>
  </si>
  <si>
    <t>Voluntary health insurance (2021)</t>
  </si>
  <si>
    <t>VMI programme</t>
  </si>
  <si>
    <t>VMI telemedicine programme</t>
  </si>
  <si>
    <t>Pregnancy and childbirth management</t>
  </si>
  <si>
    <t>Child insurance</t>
  </si>
  <si>
    <t>hours</t>
  </si>
  <si>
    <t>Education requests from employees (2021)</t>
  </si>
  <si>
    <t>Number of requests</t>
  </si>
  <si>
    <t>% of the total</t>
  </si>
  <si>
    <t>Applications to attend a conference</t>
  </si>
  <si>
    <t xml:space="preserve">
Applications for training</t>
  </si>
  <si>
    <t>Book orders</t>
  </si>
  <si>
    <t>Applications to learn a foreign language</t>
  </si>
  <si>
    <t>Classroom (online &amp; offline) training (2021)</t>
  </si>
  <si>
    <t>Number of events</t>
  </si>
  <si>
    <t>Number of participants</t>
  </si>
  <si>
    <t>Total hours of training</t>
  </si>
  <si>
    <t>For managers</t>
  </si>
  <si>
    <t>For all employees</t>
  </si>
  <si>
    <t>Self-learning training (2021)</t>
  </si>
  <si>
    <t>Average duration</t>
  </si>
  <si>
    <t>Number of completed courses</t>
  </si>
  <si>
    <t>Training hours</t>
  </si>
  <si>
    <t>Videos</t>
  </si>
  <si>
    <t>Articles</t>
  </si>
  <si>
    <t>Online courses</t>
  </si>
  <si>
    <t>Number of shares outstanding and voting rights (2021)</t>
  </si>
  <si>
    <t xml:space="preserve">Ordinary shares  ($0.000005 par value each) </t>
  </si>
  <si>
    <t xml:space="preserve">Class A shares  ($0.000005 par value each) </t>
  </si>
  <si>
    <t>Number of shares</t>
  </si>
  <si>
    <t>Number of votes/share</t>
  </si>
  <si>
    <t>Shareholders: economic interest breakdown (2021)</t>
  </si>
  <si>
    <t>Stake</t>
  </si>
  <si>
    <t>MFT</t>
  </si>
  <si>
    <t>Other</t>
  </si>
  <si>
    <t>Shareholders: voting interest breakdown (2021)</t>
  </si>
  <si>
    <t>Board composition</t>
  </si>
  <si>
    <t>Executive directors</t>
  </si>
  <si>
    <t>Independent directors</t>
  </si>
  <si>
    <t>Other non-executive directors</t>
  </si>
  <si>
    <t>Total number of directors</t>
  </si>
  <si>
    <t>Gender composition of the Board</t>
  </si>
  <si>
    <t>% of total</t>
  </si>
  <si>
    <t xml:space="preserve"> June 2021</t>
  </si>
  <si>
    <t>Number of independent or non-executive directors (2021)</t>
  </si>
  <si>
    <t>Number</t>
  </si>
  <si>
    <t>% of total such directors</t>
  </si>
  <si>
    <t>Board and Committee participation data (2021)</t>
  </si>
  <si>
    <t>Number of Board meetings held</t>
  </si>
  <si>
    <t>Average Board meeting attendance , % of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</si>
</sst>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₽_-;\-* #,##0\ _₽_-;_-* &quot;-&quot;\ _₽_-;_-@_-"/>
    <numFmt numFmtId="165" formatCode="_-* #,##0.00\ _₽_-;\-* #,##0.00\ _₽_-;_-* &quot;-&quot;??\ _₽_-;_-@_-"/>
    <numFmt numFmtId="166" formatCode="0.0%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333333"/>
      <name val="Arial"/>
      <family val="2"/>
    </font>
    <font>
      <sz val="18"/>
      <color rgb="FF1E2100"/>
      <name val="VKSansDisplay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6" fillId="2" borderId="8" xfId="0" applyFont="1" applyFill="1" applyBorder="1"/>
    <xf numFmtId="0" fontId="9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0" xfId="3" applyFont="1" applyFill="1"/>
    <xf numFmtId="0" fontId="13" fillId="0" borderId="0" xfId="3" applyFont="1" applyFill="1"/>
    <xf numFmtId="0" fontId="11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indent="1"/>
    </xf>
    <xf numFmtId="3" fontId="11" fillId="0" borderId="0" xfId="3" applyNumberFormat="1" applyFont="1" applyFill="1"/>
    <xf numFmtId="0" fontId="11" fillId="0" borderId="1" xfId="3" applyFont="1" applyFill="1" applyBorder="1" applyAlignment="1">
      <alignment horizontal="left" wrapText="1" indent="2"/>
    </xf>
    <xf numFmtId="0" fontId="11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indent="3"/>
    </xf>
    <xf numFmtId="0" fontId="14" fillId="0" borderId="7" xfId="3" applyFont="1" applyFill="1" applyBorder="1" applyAlignment="1">
      <alignment horizontal="left" indent="3"/>
    </xf>
    <xf numFmtId="0" fontId="11" fillId="0" borderId="7" xfId="3" applyFont="1" applyFill="1" applyBorder="1" applyAlignment="1">
      <alignment horizontal="left" wrapText="1" indent="2"/>
    </xf>
    <xf numFmtId="0" fontId="13" fillId="0" borderId="15" xfId="3" applyFont="1" applyFill="1" applyBorder="1" applyAlignment="1">
      <alignment horizontal="left" indent="1"/>
    </xf>
    <xf numFmtId="0" fontId="11" fillId="0" borderId="1" xfId="3" applyFont="1" applyFill="1" applyBorder="1"/>
    <xf numFmtId="9" fontId="11" fillId="0" borderId="1" xfId="3" applyNumberFormat="1" applyFont="1" applyFill="1" applyBorder="1" applyAlignment="1">
      <alignment horizontal="center"/>
    </xf>
    <xf numFmtId="3" fontId="11" fillId="0" borderId="0" xfId="3" applyNumberFormat="1" applyFont="1" applyFill="1" applyAlignment="1">
      <alignment horizontal="center"/>
    </xf>
    <xf numFmtId="0" fontId="13" fillId="0" borderId="1" xfId="3" applyFont="1" applyFill="1" applyBorder="1"/>
    <xf numFmtId="0" fontId="13" fillId="3" borderId="0" xfId="3" applyFont="1" applyFill="1" applyBorder="1"/>
    <xf numFmtId="0" fontId="11" fillId="3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1" fillId="0" borderId="1" xfId="3" applyFont="1" applyFill="1" applyBorder="1" applyAlignment="1">
      <alignment wrapText="1"/>
    </xf>
    <xf numFmtId="0" fontId="11" fillId="0" borderId="8" xfId="3" applyFont="1" applyFill="1" applyBorder="1" applyAlignment="1">
      <alignment horizontal="left" indent="2"/>
    </xf>
    <xf numFmtId="0" fontId="11" fillId="0" borderId="0" xfId="3" applyFont="1" applyFill="1" applyAlignment="1">
      <alignment wrapText="1"/>
    </xf>
    <xf numFmtId="0" fontId="13" fillId="0" borderId="1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left" vertical="center" wrapText="1"/>
    </xf>
    <xf numFmtId="0" fontId="13" fillId="0" borderId="8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7" fillId="0" borderId="0" xfId="0" applyFont="1" applyFill="1"/>
    <xf numFmtId="0" fontId="6" fillId="3" borderId="8" xfId="0" applyFont="1" applyFill="1" applyBorder="1"/>
    <xf numFmtId="0" fontId="3" fillId="3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3" fillId="3" borderId="8" xfId="3" applyFont="1" applyFill="1" applyBorder="1"/>
    <xf numFmtId="0" fontId="11" fillId="3" borderId="3" xfId="3" applyFont="1" applyFill="1" applyBorder="1" applyAlignment="1">
      <alignment horizontal="center"/>
    </xf>
    <xf numFmtId="0" fontId="11" fillId="3" borderId="2" xfId="3" applyFont="1" applyFill="1" applyBorder="1" applyAlignment="1">
      <alignment horizontal="center" vertical="center"/>
    </xf>
    <xf numFmtId="0" fontId="11" fillId="0" borderId="0" xfId="3" applyFont="1" applyFill="1" applyBorder="1"/>
    <xf numFmtId="0" fontId="11" fillId="0" borderId="0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3" fontId="7" fillId="3" borderId="3" xfId="0" applyNumberFormat="1" applyFont="1" applyFill="1" applyBorder="1"/>
    <xf numFmtId="3" fontId="6" fillId="3" borderId="3" xfId="0" applyNumberFormat="1" applyFont="1" applyFill="1" applyBorder="1"/>
    <xf numFmtId="3" fontId="5" fillId="2" borderId="5" xfId="1" applyNumberFormat="1" applyFont="1" applyFill="1" applyBorder="1" applyAlignment="1">
      <alignment vertical="center"/>
    </xf>
    <xf numFmtId="3" fontId="7" fillId="2" borderId="0" xfId="0" applyNumberFormat="1" applyFont="1" applyFill="1"/>
    <xf numFmtId="3" fontId="7" fillId="3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5" fillId="2" borderId="5" xfId="1" applyNumberFormat="1" applyFont="1" applyFill="1" applyBorder="1" applyAlignment="1">
      <alignment horizontal="right" vertical="center" wrapText="1"/>
    </xf>
    <xf numFmtId="9" fontId="7" fillId="3" borderId="2" xfId="0" applyNumberFormat="1" applyFont="1" applyFill="1" applyBorder="1"/>
    <xf numFmtId="9" fontId="5" fillId="2" borderId="5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/>
    <xf numFmtId="9" fontId="7" fillId="2" borderId="0" xfId="0" applyNumberFormat="1" applyFont="1" applyFill="1"/>
    <xf numFmtId="0" fontId="11" fillId="0" borderId="19" xfId="0" applyFont="1" applyBorder="1" applyAlignment="1">
      <alignment horizontal="center" vertical="center" wrapText="1" readingOrder="1"/>
    </xf>
    <xf numFmtId="0" fontId="11" fillId="0" borderId="0" xfId="3" applyFont="1" applyFill="1" applyAlignment="1"/>
    <xf numFmtId="0" fontId="13" fillId="3" borderId="3" xfId="3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right"/>
    </xf>
    <xf numFmtId="3" fontId="11" fillId="0" borderId="0" xfId="3" applyNumberFormat="1" applyFont="1" applyFill="1" applyAlignment="1"/>
    <xf numFmtId="3" fontId="14" fillId="0" borderId="1" xfId="3" applyNumberFormat="1" applyFont="1" applyFill="1" applyBorder="1" applyAlignment="1">
      <alignment horizontal="right"/>
    </xf>
    <xf numFmtId="3" fontId="13" fillId="0" borderId="1" xfId="3" applyNumberFormat="1" applyFont="1" applyFill="1" applyBorder="1" applyAlignment="1">
      <alignment horizontal="right"/>
    </xf>
    <xf numFmtId="9" fontId="11" fillId="0" borderId="1" xfId="3" applyNumberFormat="1" applyFont="1" applyFill="1" applyBorder="1" applyAlignment="1">
      <alignment horizontal="right"/>
    </xf>
    <xf numFmtId="9" fontId="11" fillId="0" borderId="1" xfId="3" applyNumberFormat="1" applyFont="1" applyFill="1" applyBorder="1" applyAlignment="1">
      <alignment horizontal="right" vertical="center"/>
    </xf>
    <xf numFmtId="3" fontId="14" fillId="0" borderId="8" xfId="3" applyNumberFormat="1" applyFont="1" applyFill="1" applyBorder="1" applyAlignment="1">
      <alignment horizontal="right"/>
    </xf>
    <xf numFmtId="3" fontId="13" fillId="0" borderId="8" xfId="3" applyNumberFormat="1" applyFont="1" applyFill="1" applyBorder="1" applyAlignment="1">
      <alignment horizontal="right"/>
    </xf>
    <xf numFmtId="3" fontId="11" fillId="0" borderId="8" xfId="3" applyNumberFormat="1" applyFont="1" applyFill="1" applyBorder="1" applyAlignment="1">
      <alignment horizontal="right"/>
    </xf>
    <xf numFmtId="0" fontId="13" fillId="0" borderId="1" xfId="3" applyFont="1" applyFill="1" applyBorder="1" applyAlignment="1">
      <alignment horizontal="left" wrapText="1" indent="1"/>
    </xf>
    <xf numFmtId="0" fontId="13" fillId="0" borderId="1" xfId="3" applyFont="1" applyFill="1" applyBorder="1" applyAlignment="1">
      <alignment horizontal="left" wrapText="1" indent="2"/>
    </xf>
    <xf numFmtId="0" fontId="11" fillId="0" borderId="1" xfId="3" applyFont="1" applyFill="1" applyBorder="1" applyAlignment="1">
      <alignment horizontal="left" wrapText="1" indent="1"/>
    </xf>
    <xf numFmtId="0" fontId="13" fillId="0" borderId="0" xfId="3" applyFont="1" applyFill="1" applyAlignment="1"/>
    <xf numFmtId="0" fontId="13" fillId="3" borderId="0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horizontal="right" wrapText="1"/>
    </xf>
    <xf numFmtId="0" fontId="11" fillId="0" borderId="4" xfId="3" applyFont="1" applyFill="1" applyBorder="1" applyAlignment="1">
      <alignment horizontal="right"/>
    </xf>
    <xf numFmtId="0" fontId="11" fillId="0" borderId="10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wrapText="1"/>
    </xf>
    <xf numFmtId="0" fontId="11" fillId="0" borderId="1" xfId="3" applyFont="1" applyFill="1" applyBorder="1" applyAlignment="1">
      <alignment horizontal="right"/>
    </xf>
    <xf numFmtId="0" fontId="11" fillId="0" borderId="1" xfId="3" applyFont="1" applyFill="1" applyBorder="1" applyAlignment="1">
      <alignment vertical="center" wrapText="1"/>
    </xf>
    <xf numFmtId="0" fontId="13" fillId="3" borderId="8" xfId="3" applyFont="1" applyFill="1" applyBorder="1" applyAlignment="1">
      <alignment horizontal="left" vertical="center" wrapText="1"/>
    </xf>
    <xf numFmtId="0" fontId="13" fillId="3" borderId="3" xfId="3" applyFont="1" applyFill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right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wrapText="1"/>
    </xf>
    <xf numFmtId="0" fontId="13" fillId="3" borderId="15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4" fontId="11" fillId="0" borderId="1" xfId="0" applyNumberFormat="1" applyFont="1" applyBorder="1" applyAlignment="1">
      <alignment horizontal="right" wrapText="1" readingOrder="1"/>
    </xf>
    <xf numFmtId="0" fontId="13" fillId="0" borderId="1" xfId="0" applyFont="1" applyBorder="1" applyAlignment="1">
      <alignment horizontal="left" vertical="center" wrapText="1" readingOrder="1"/>
    </xf>
    <xf numFmtId="4" fontId="13" fillId="0" borderId="1" xfId="0" applyNumberFormat="1" applyFont="1" applyBorder="1" applyAlignment="1">
      <alignment horizontal="right" wrapText="1" readingOrder="1"/>
    </xf>
    <xf numFmtId="166" fontId="13" fillId="0" borderId="1" xfId="3" applyNumberFormat="1" applyFont="1" applyFill="1" applyBorder="1" applyAlignment="1">
      <alignment horizontal="right"/>
    </xf>
    <xf numFmtId="0" fontId="15" fillId="0" borderId="1" xfId="3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right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 wrapText="1" indent="1"/>
    </xf>
    <xf numFmtId="9" fontId="11" fillId="0" borderId="18" xfId="0" applyNumberFormat="1" applyFont="1" applyBorder="1" applyAlignment="1">
      <alignment horizontal="right" wrapText="1" readingOrder="1"/>
    </xf>
    <xf numFmtId="3" fontId="11" fillId="0" borderId="19" xfId="0" applyNumberFormat="1" applyFont="1" applyBorder="1" applyAlignment="1">
      <alignment horizontal="right" wrapText="1" readingOrder="1"/>
    </xf>
    <xf numFmtId="0" fontId="11" fillId="0" borderId="1" xfId="0" applyFont="1" applyBorder="1" applyAlignment="1">
      <alignment horizontal="left" wrapText="1" indent="1"/>
    </xf>
    <xf numFmtId="9" fontId="11" fillId="0" borderId="17" xfId="0" applyNumberFormat="1" applyFont="1" applyBorder="1" applyAlignment="1">
      <alignment horizontal="right" wrapText="1" readingOrder="1"/>
    </xf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3" fontId="11" fillId="0" borderId="6" xfId="3" applyNumberFormat="1" applyFont="1" applyFill="1" applyBorder="1" applyAlignment="1">
      <alignment horizontal="right"/>
    </xf>
    <xf numFmtId="0" fontId="11" fillId="0" borderId="1" xfId="3" applyFont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3" fontId="11" fillId="0" borderId="19" xfId="0" applyNumberFormat="1" applyFont="1" applyBorder="1" applyAlignment="1">
      <alignment horizontal="right" vertical="center" wrapText="1" readingOrder="1"/>
    </xf>
    <xf numFmtId="3" fontId="11" fillId="0" borderId="14" xfId="0" applyNumberFormat="1" applyFont="1" applyBorder="1" applyAlignment="1">
      <alignment horizontal="right" vertical="center" wrapText="1" readingOrder="1"/>
    </xf>
    <xf numFmtId="3" fontId="14" fillId="0" borderId="14" xfId="0" applyNumberFormat="1" applyFont="1" applyBorder="1" applyAlignment="1">
      <alignment horizontal="right" vertical="center" wrapText="1" readingOrder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 readingOrder="1"/>
    </xf>
    <xf numFmtId="0" fontId="11" fillId="0" borderId="25" xfId="0" applyFont="1" applyFill="1" applyBorder="1" applyAlignment="1">
      <alignment horizontal="left" vertical="center" wrapText="1" readingOrder="1"/>
    </xf>
    <xf numFmtId="0" fontId="11" fillId="0" borderId="20" xfId="0" applyFont="1" applyFill="1" applyBorder="1" applyAlignment="1">
      <alignment horizontal="left" vertical="center" wrapText="1" readingOrder="1"/>
    </xf>
    <xf numFmtId="0" fontId="11" fillId="0" borderId="22" xfId="0" applyFont="1" applyFill="1" applyBorder="1" applyAlignment="1">
      <alignment horizontal="left" vertical="center" wrapText="1" readingOrder="1"/>
    </xf>
    <xf numFmtId="0" fontId="11" fillId="0" borderId="8" xfId="0" applyFont="1" applyBorder="1" applyAlignment="1">
      <alignment wrapText="1"/>
    </xf>
    <xf numFmtId="0" fontId="13" fillId="0" borderId="27" xfId="0" applyFont="1" applyBorder="1" applyAlignment="1">
      <alignment horizontal="left" vertical="center" wrapText="1" readingOrder="1"/>
    </xf>
    <xf numFmtId="0" fontId="13" fillId="0" borderId="28" xfId="0" applyFont="1" applyBorder="1" applyAlignment="1">
      <alignment horizontal="left" vertical="center" wrapText="1" readingOrder="1"/>
    </xf>
    <xf numFmtId="0" fontId="11" fillId="0" borderId="25" xfId="0" applyFont="1" applyBorder="1" applyAlignment="1">
      <alignment horizontal="left" vertical="center" wrapText="1" readingOrder="1"/>
    </xf>
    <xf numFmtId="0" fontId="11" fillId="0" borderId="19" xfId="0" applyFont="1" applyBorder="1" applyAlignment="1">
      <alignment horizontal="right" vertical="center" wrapText="1" readingOrder="1"/>
    </xf>
    <xf numFmtId="0" fontId="13" fillId="0" borderId="22" xfId="0" applyFont="1" applyBorder="1" applyAlignment="1">
      <alignment horizontal="left" vertical="center" wrapText="1" readingOrder="1"/>
    </xf>
    <xf numFmtId="0" fontId="11" fillId="0" borderId="8" xfId="0" applyFont="1" applyBorder="1"/>
    <xf numFmtId="0" fontId="11" fillId="0" borderId="31" xfId="0" applyFont="1" applyBorder="1" applyAlignment="1">
      <alignment horizontal="left" vertical="center" wrapText="1" readingOrder="1"/>
    </xf>
    <xf numFmtId="0" fontId="11" fillId="0" borderId="29" xfId="0" applyFont="1" applyBorder="1" applyAlignment="1">
      <alignment horizontal="right" vertical="center" wrapText="1" readingOrder="1"/>
    </xf>
    <xf numFmtId="3" fontId="11" fillId="0" borderId="19" xfId="0" applyNumberFormat="1" applyFont="1" applyFill="1" applyBorder="1" applyAlignment="1">
      <alignment horizontal="right" wrapText="1" readingOrder="1"/>
    </xf>
    <xf numFmtId="3" fontId="11" fillId="0" borderId="14" xfId="0" applyNumberFormat="1" applyFont="1" applyFill="1" applyBorder="1" applyAlignment="1">
      <alignment horizontal="right" wrapText="1" readingOrder="1"/>
    </xf>
    <xf numFmtId="3" fontId="11" fillId="0" borderId="23" xfId="0" applyNumberFormat="1" applyFont="1" applyFill="1" applyBorder="1" applyAlignment="1">
      <alignment horizontal="right" wrapText="1" readingOrder="1"/>
    </xf>
    <xf numFmtId="0" fontId="11" fillId="0" borderId="26" xfId="0" applyFont="1" applyFill="1" applyBorder="1" applyAlignment="1">
      <alignment horizontal="right" wrapText="1" readingOrder="1"/>
    </xf>
    <xf numFmtId="0" fontId="11" fillId="0" borderId="21" xfId="0" applyFont="1" applyFill="1" applyBorder="1" applyAlignment="1">
      <alignment horizontal="right" wrapText="1" readingOrder="1"/>
    </xf>
    <xf numFmtId="0" fontId="11" fillId="0" borderId="24" xfId="0" applyFont="1" applyFill="1" applyBorder="1" applyAlignment="1">
      <alignment horizontal="right" wrapText="1" readingOrder="1"/>
    </xf>
    <xf numFmtId="3" fontId="11" fillId="0" borderId="26" xfId="0" applyNumberFormat="1" applyFont="1" applyBorder="1" applyAlignment="1">
      <alignment horizontal="right" wrapText="1" readingOrder="1"/>
    </xf>
    <xf numFmtId="3" fontId="13" fillId="0" borderId="23" xfId="0" applyNumberFormat="1" applyFont="1" applyBorder="1" applyAlignment="1">
      <alignment horizontal="right" wrapText="1" readingOrder="1"/>
    </xf>
    <xf numFmtId="3" fontId="13" fillId="0" borderId="24" xfId="0" applyNumberFormat="1" applyFont="1" applyBorder="1" applyAlignment="1">
      <alignment horizontal="right" wrapText="1" readingOrder="1"/>
    </xf>
    <xf numFmtId="0" fontId="11" fillId="0" borderId="22" xfId="0" applyFont="1" applyBorder="1" applyAlignment="1">
      <alignment horizontal="left" vertical="center" wrapText="1" readingOrder="1"/>
    </xf>
    <xf numFmtId="0" fontId="11" fillId="0" borderId="23" xfId="0" applyFont="1" applyBorder="1" applyAlignment="1">
      <alignment horizontal="right" vertical="center" wrapText="1" readingOrder="1"/>
    </xf>
    <xf numFmtId="0" fontId="7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9" fontId="7" fillId="2" borderId="1" xfId="0" applyNumberFormat="1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7" fontId="6" fillId="2" borderId="1" xfId="0" applyNumberFormat="1" applyFont="1" applyFill="1" applyBorder="1" applyAlignment="1">
      <alignment horizontal="center" wrapText="1"/>
    </xf>
    <xf numFmtId="9" fontId="7" fillId="2" borderId="4" xfId="2" applyFont="1" applyFill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7" fillId="0" borderId="0" xfId="0" applyFont="1" applyAlignment="1">
      <alignment wrapText="1"/>
    </xf>
    <xf numFmtId="3" fontId="11" fillId="0" borderId="29" xfId="0" applyNumberFormat="1" applyFont="1" applyBorder="1" applyAlignment="1">
      <alignment horizontal="right" vertical="center" wrapText="1" readingOrder="1"/>
    </xf>
    <xf numFmtId="3" fontId="11" fillId="0" borderId="30" xfId="0" applyNumberFormat="1" applyFont="1" applyBorder="1" applyAlignment="1">
      <alignment horizontal="right" vertical="center" wrapText="1" readingOrder="1"/>
    </xf>
    <xf numFmtId="3" fontId="11" fillId="0" borderId="23" xfId="0" applyNumberFormat="1" applyFont="1" applyBorder="1" applyAlignment="1">
      <alignment horizontal="right" vertical="center" wrapText="1" readingOrder="1"/>
    </xf>
    <xf numFmtId="0" fontId="13" fillId="0" borderId="0" xfId="3" applyFont="1" applyFill="1" applyBorder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9" fontId="7" fillId="2" borderId="1" xfId="2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9" fontId="7" fillId="2" borderId="4" xfId="2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166" fontId="7" fillId="2" borderId="2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3" fontId="7" fillId="0" borderId="4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3" fontId="7" fillId="0" borderId="32" xfId="0" applyNumberFormat="1" applyFont="1" applyFill="1" applyBorder="1"/>
    <xf numFmtId="3" fontId="7" fillId="0" borderId="3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6" fillId="0" borderId="0" xfId="3" applyFont="1" applyFill="1" applyAlignment="1"/>
    <xf numFmtId="0" fontId="17" fillId="3" borderId="0" xfId="3" applyFont="1" applyFill="1" applyBorder="1" applyAlignment="1">
      <alignment horizontal="center" vertical="center"/>
    </xf>
    <xf numFmtId="0" fontId="16" fillId="3" borderId="0" xfId="3" applyFont="1" applyFill="1" applyBorder="1"/>
    <xf numFmtId="0" fontId="16" fillId="0" borderId="0" xfId="3" applyFont="1" applyFill="1"/>
    <xf numFmtId="164" fontId="7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9" fontId="18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9" fillId="0" borderId="0" xfId="0" applyFont="1"/>
    <xf numFmtId="0" fontId="13" fillId="3" borderId="0" xfId="3" applyFont="1" applyFill="1" applyBorder="1" applyAlignment="1">
      <alignment vertical="center"/>
    </xf>
    <xf numFmtId="9" fontId="13" fillId="0" borderId="1" xfId="3" applyNumberFormat="1" applyFont="1" applyFill="1" applyBorder="1" applyAlignment="1">
      <alignment horizontal="right"/>
    </xf>
    <xf numFmtId="0" fontId="11" fillId="0" borderId="1" xfId="3" applyFont="1" applyFill="1" applyBorder="1" applyAlignment="1">
      <alignment horizontal="left" vertical="center" wrapText="1" indent="1"/>
    </xf>
    <xf numFmtId="0" fontId="13" fillId="0" borderId="8" xfId="3" applyFont="1" applyFill="1" applyBorder="1" applyAlignment="1">
      <alignment horizontal="left" wrapText="1" indent="1"/>
    </xf>
    <xf numFmtId="0" fontId="13" fillId="0" borderId="1" xfId="3" applyFont="1" applyFill="1" applyBorder="1" applyAlignment="1">
      <alignment horizontal="left" wrapText="1"/>
    </xf>
    <xf numFmtId="1" fontId="11" fillId="0" borderId="1" xfId="3" applyNumberFormat="1" applyFont="1" applyFill="1" applyBorder="1" applyAlignment="1">
      <alignment horizontal="right"/>
    </xf>
    <xf numFmtId="1" fontId="11" fillId="0" borderId="3" xfId="3" applyNumberFormat="1" applyFont="1" applyFill="1" applyBorder="1" applyAlignment="1">
      <alignment horizontal="right"/>
    </xf>
    <xf numFmtId="1" fontId="11" fillId="0" borderId="11" xfId="3" applyNumberFormat="1" applyFont="1" applyFill="1" applyBorder="1" applyAlignment="1">
      <alignment horizontal="right"/>
    </xf>
    <xf numFmtId="1" fontId="14" fillId="0" borderId="1" xfId="3" applyNumberFormat="1" applyFont="1" applyFill="1" applyBorder="1" applyAlignment="1">
      <alignment horizontal="right"/>
    </xf>
    <xf numFmtId="1" fontId="14" fillId="0" borderId="7" xfId="3" applyNumberFormat="1" applyFont="1" applyFill="1" applyBorder="1" applyAlignment="1">
      <alignment horizontal="right"/>
    </xf>
    <xf numFmtId="1" fontId="11" fillId="0" borderId="7" xfId="3" applyNumberFormat="1" applyFont="1" applyFill="1" applyBorder="1" applyAlignment="1">
      <alignment horizontal="right"/>
    </xf>
    <xf numFmtId="1" fontId="14" fillId="0" borderId="12" xfId="3" applyNumberFormat="1" applyFont="1" applyFill="1" applyBorder="1" applyAlignment="1">
      <alignment horizontal="right"/>
    </xf>
    <xf numFmtId="1" fontId="13" fillId="0" borderId="1" xfId="3" applyNumberFormat="1" applyFont="1" applyFill="1" applyBorder="1" applyAlignment="1">
      <alignment horizontal="right"/>
    </xf>
    <xf numFmtId="1" fontId="14" fillId="0" borderId="8" xfId="3" applyNumberFormat="1" applyFont="1" applyFill="1" applyBorder="1" applyAlignment="1">
      <alignment horizontal="right"/>
    </xf>
    <xf numFmtId="1" fontId="14" fillId="0" borderId="1" xfId="3" applyNumberFormat="1" applyFont="1" applyFill="1" applyBorder="1" applyAlignment="1">
      <alignment horizontal="right" vertical="center"/>
    </xf>
    <xf numFmtId="1" fontId="13" fillId="0" borderId="8" xfId="3" applyNumberFormat="1" applyFont="1" applyFill="1" applyBorder="1" applyAlignment="1">
      <alignment horizontal="right"/>
    </xf>
    <xf numFmtId="1" fontId="11" fillId="0" borderId="8" xfId="3" applyNumberFormat="1" applyFont="1" applyFill="1" applyBorder="1" applyAlignment="1">
      <alignment horizontal="right"/>
    </xf>
    <xf numFmtId="1" fontId="11" fillId="0" borderId="19" xfId="0" applyNumberFormat="1" applyFont="1" applyBorder="1" applyAlignment="1">
      <alignment horizontal="right" wrapText="1" readingOrder="1"/>
    </xf>
    <xf numFmtId="1" fontId="11" fillId="0" borderId="14" xfId="0" applyNumberFormat="1" applyFont="1" applyBorder="1" applyAlignment="1">
      <alignment horizontal="right" wrapText="1" readingOrder="1"/>
    </xf>
    <xf numFmtId="0" fontId="7" fillId="2" borderId="10" xfId="0" applyFont="1" applyFill="1" applyBorder="1"/>
    <xf numFmtId="0" fontId="7" fillId="2" borderId="8" xfId="0" applyFont="1" applyFill="1" applyBorder="1"/>
    <xf numFmtId="0" fontId="7" fillId="2" borderId="13" xfId="0" applyFont="1" applyFill="1" applyBorder="1"/>
    <xf numFmtId="0" fontId="6" fillId="2" borderId="13" xfId="0" applyFont="1" applyFill="1" applyBorder="1"/>
    <xf numFmtId="0" fontId="6" fillId="2" borderId="7" xfId="0" applyFont="1" applyFill="1" applyBorder="1"/>
    <xf numFmtId="0" fontId="7" fillId="0" borderId="10" xfId="0" applyFont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1" fillId="0" borderId="0" xfId="3" applyFont="1" applyFill="1" applyAlignment="1">
      <alignment horizontal="center" wrapText="1"/>
    </xf>
    <xf numFmtId="0" fontId="13" fillId="3" borderId="9" xfId="0" applyFont="1" applyFill="1" applyBorder="1"/>
    <xf numFmtId="0" fontId="13" fillId="3" borderId="0" xfId="0" applyFont="1" applyFill="1" applyBorder="1"/>
    <xf numFmtId="0" fontId="13" fillId="3" borderId="3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wrapText="1"/>
    </xf>
    <xf numFmtId="0" fontId="13" fillId="3" borderId="3" xfId="3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0" fontId="13" fillId="3" borderId="9" xfId="3" applyFont="1" applyFill="1" applyBorder="1" applyAlignment="1">
      <alignment wrapText="1"/>
    </xf>
    <xf numFmtId="0" fontId="13" fillId="3" borderId="9" xfId="0" applyFont="1" applyFill="1" applyBorder="1" applyAlignment="1">
      <alignment vertical="center"/>
    </xf>
    <xf numFmtId="0" fontId="13" fillId="3" borderId="9" xfId="3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3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3" fontId="7" fillId="2" borderId="8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7" fillId="2" borderId="37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7" fillId="2" borderId="34" xfId="0" applyFont="1" applyFill="1" applyBorder="1" applyAlignment="1">
      <alignment horizontal="left" wrapText="1"/>
    </xf>
    <xf numFmtId="0" fontId="7" fillId="2" borderId="35" xfId="0" applyFont="1" applyFill="1" applyBorder="1" applyAlignment="1">
      <alignment horizontal="left" wrapText="1"/>
    </xf>
    <xf numFmtId="0" fontId="0" fillId="0" borderId="36" xfId="0" applyBorder="1" applyAlignment="1">
      <alignment wrapText="1"/>
    </xf>
  </cellXfs>
  <cellStyles count="6">
    <cellStyle name="Обычный" xfId="0" builtinId="0"/>
    <cellStyle name="Обычный 2" xfId="3" xr:uid="{5BB8F1D6-8305-D744-A411-BA3C0A6C52D3}"/>
    <cellStyle name="Процентный" xfId="2" builtinId="5"/>
    <cellStyle name="Процентный 2" xfId="5" xr:uid="{58D05678-1613-B84B-9F47-72A6CE2F3415}"/>
    <cellStyle name="Финансовый" xfId="1" builtinId="3"/>
    <cellStyle name="Финансовый 2" xfId="4" xr:uid="{B24C0B77-87E0-004A-864D-FE10AC3D19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B1" activeCellId="1" sqref="A1 B1"/>
    </sheetView>
  </sheetViews>
  <sheetFormatPr baseColWidth="10" defaultColWidth="8.6640625" defaultRowHeight="13"/>
  <cols>
    <col min="1" max="1" width="47" style="4" customWidth="1"/>
    <col min="2" max="2" width="20.33203125" style="71" customWidth="1"/>
    <col min="3" max="3" width="12.6640625" style="62" bestFit="1" customWidth="1"/>
    <col min="4" max="5" width="13" style="66" customWidth="1"/>
    <col min="6" max="6" width="32.5" style="76" customWidth="1"/>
    <col min="7" max="7" width="11.33203125" style="4" customWidth="1"/>
    <col min="8" max="16384" width="8.6640625" style="4"/>
  </cols>
  <sheetData>
    <row r="1" spans="1:6" ht="14" thickBot="1">
      <c r="A1" s="7" t="s">
        <v>19</v>
      </c>
      <c r="B1" s="1" t="s">
        <v>20</v>
      </c>
      <c r="C1" s="197">
        <v>2019</v>
      </c>
      <c r="D1" s="198">
        <v>2020</v>
      </c>
      <c r="E1" s="199">
        <v>2021</v>
      </c>
      <c r="F1" s="208" t="s">
        <v>21</v>
      </c>
    </row>
    <row r="2" spans="1:6" ht="14" thickBot="1">
      <c r="A2" s="50" t="s">
        <v>22</v>
      </c>
      <c r="B2" s="69"/>
      <c r="C2" s="59"/>
      <c r="D2" s="63"/>
      <c r="E2" s="63"/>
      <c r="F2" s="73"/>
    </row>
    <row r="3" spans="1:6" ht="29" thickBot="1">
      <c r="A3" s="2" t="s">
        <v>23</v>
      </c>
      <c r="B3" s="209" t="s">
        <v>28</v>
      </c>
      <c r="C3" s="190">
        <v>15816976</v>
      </c>
      <c r="D3" s="190">
        <v>18576219</v>
      </c>
      <c r="E3" s="190">
        <v>20795990</v>
      </c>
      <c r="F3" s="74">
        <f>E3/D3-1</f>
        <v>0.1194953074142806</v>
      </c>
    </row>
    <row r="4" spans="1:6" ht="14" thickBot="1">
      <c r="A4" s="2" t="s">
        <v>25</v>
      </c>
      <c r="B4" s="9" t="s">
        <v>29</v>
      </c>
      <c r="C4" s="191">
        <v>117</v>
      </c>
      <c r="D4" s="191">
        <v>109.39</v>
      </c>
      <c r="E4" s="191">
        <v>127.97</v>
      </c>
      <c r="F4" s="74">
        <f t="shared" ref="F4:F5" si="0">E4/D4-1</f>
        <v>0.16985099186397301</v>
      </c>
    </row>
    <row r="5" spans="1:6" ht="14" thickBot="1">
      <c r="A5" s="2" t="s">
        <v>24</v>
      </c>
      <c r="B5" s="9" t="s">
        <v>30</v>
      </c>
      <c r="C5" s="191">
        <v>1772.46</v>
      </c>
      <c r="D5" s="191">
        <v>1243.6199999999999</v>
      </c>
      <c r="E5" s="191">
        <v>887.32</v>
      </c>
      <c r="F5" s="74">
        <f t="shared" si="0"/>
        <v>-0.2865023077789034</v>
      </c>
    </row>
    <row r="6" spans="1:6" ht="16" customHeight="1" thickBot="1">
      <c r="A6" s="237" t="s">
        <v>26</v>
      </c>
      <c r="B6" s="238"/>
      <c r="C6" s="238"/>
      <c r="D6" s="238"/>
      <c r="E6" s="238"/>
      <c r="F6" s="239"/>
    </row>
    <row r="7" spans="1:6" ht="29" thickBot="1">
      <c r="A7" s="2" t="s">
        <v>23</v>
      </c>
      <c r="B7" s="209" t="s">
        <v>28</v>
      </c>
      <c r="C7" s="192">
        <v>7406645.1699999999</v>
      </c>
      <c r="D7" s="192">
        <v>5686343.9699999997</v>
      </c>
      <c r="E7" s="192">
        <v>7438528.9500000002</v>
      </c>
      <c r="F7" s="74">
        <f>E7/D7-1</f>
        <v>0.30813911174634767</v>
      </c>
    </row>
    <row r="8" spans="1:6" ht="14" thickBot="1">
      <c r="A8" s="2" t="s">
        <v>25</v>
      </c>
      <c r="B8" s="9" t="s">
        <v>29</v>
      </c>
      <c r="C8" s="192">
        <v>42309.418919999996</v>
      </c>
      <c r="D8" s="192">
        <v>5532.5249999999996</v>
      </c>
      <c r="E8" s="193">
        <v>8546.2929999999997</v>
      </c>
      <c r="F8" s="74">
        <f t="shared" ref="F8:F9" si="1">E8/D8-1</f>
        <v>0.54473644493246764</v>
      </c>
    </row>
    <row r="9" spans="1:6" ht="14" thickBot="1">
      <c r="A9" s="2" t="s">
        <v>24</v>
      </c>
      <c r="B9" s="9" t="s">
        <v>30</v>
      </c>
      <c r="C9" s="193">
        <v>9936.19</v>
      </c>
      <c r="D9" s="193">
        <v>11508.58</v>
      </c>
      <c r="E9" s="193">
        <v>14926.29</v>
      </c>
      <c r="F9" s="74">
        <f t="shared" si="1"/>
        <v>0.29697060801593245</v>
      </c>
    </row>
    <row r="10" spans="1:6" ht="16" customHeight="1" thickBot="1">
      <c r="A10" s="237" t="s">
        <v>27</v>
      </c>
      <c r="B10" s="238"/>
      <c r="C10" s="238"/>
      <c r="D10" s="238"/>
      <c r="E10" s="238"/>
      <c r="F10" s="239"/>
    </row>
    <row r="11" spans="1:6" ht="29" thickBot="1">
      <c r="A11" s="2" t="s">
        <v>23</v>
      </c>
      <c r="B11" s="209" t="s">
        <v>28</v>
      </c>
      <c r="C11" s="192">
        <f>SUM(C7,C3)</f>
        <v>23223621.170000002</v>
      </c>
      <c r="D11" s="192">
        <f t="shared" ref="D11:E11" si="2">SUM(D7,D3)</f>
        <v>24262562.969999999</v>
      </c>
      <c r="E11" s="192">
        <f t="shared" si="2"/>
        <v>28234518.949999999</v>
      </c>
      <c r="F11" s="74">
        <f>E11/D11-1</f>
        <v>0.16370718892769975</v>
      </c>
    </row>
    <row r="12" spans="1:6" ht="14" thickBot="1">
      <c r="A12" s="2" t="s">
        <v>25</v>
      </c>
      <c r="B12" s="9" t="s">
        <v>29</v>
      </c>
      <c r="C12" s="192">
        <f>SUM(C4,C8)</f>
        <v>42426.418919999996</v>
      </c>
      <c r="D12" s="192">
        <f t="shared" ref="D12:E12" si="3">SUM(D4,D8)</f>
        <v>5641.915</v>
      </c>
      <c r="E12" s="192">
        <f t="shared" si="3"/>
        <v>8674.262999999999</v>
      </c>
      <c r="F12" s="74">
        <f t="shared" ref="F12:F13" si="4">E12/D12-1</f>
        <v>0.53746786330527829</v>
      </c>
    </row>
    <row r="13" spans="1:6" ht="14" thickBot="1">
      <c r="A13" s="2" t="s">
        <v>24</v>
      </c>
      <c r="B13" s="9" t="s">
        <v>30</v>
      </c>
      <c r="C13" s="193">
        <f>SUM(C5,C9)</f>
        <v>11708.650000000001</v>
      </c>
      <c r="D13" s="193">
        <f t="shared" ref="D13:E13" si="5">SUM(D5,D9)</f>
        <v>12752.2</v>
      </c>
      <c r="E13" s="193">
        <f t="shared" si="5"/>
        <v>15813.61</v>
      </c>
      <c r="F13" s="74">
        <f t="shared" si="4"/>
        <v>0.24006916453631533</v>
      </c>
    </row>
    <row r="14" spans="1:6" ht="14" thickBot="1">
      <c r="A14" s="49" t="s">
        <v>33</v>
      </c>
      <c r="B14" s="70"/>
      <c r="C14" s="60"/>
      <c r="D14" s="64"/>
      <c r="E14" s="64"/>
      <c r="F14" s="75"/>
    </row>
    <row r="15" spans="1:6" ht="16" thickBot="1">
      <c r="A15" s="2" t="s">
        <v>34</v>
      </c>
      <c r="B15" s="10" t="s">
        <v>31</v>
      </c>
      <c r="C15" s="65">
        <v>1878</v>
      </c>
      <c r="D15" s="65">
        <v>1489</v>
      </c>
      <c r="E15" s="67">
        <v>3075</v>
      </c>
      <c r="F15" s="74">
        <f>E15/D15-1</f>
        <v>1.0651443922095365</v>
      </c>
    </row>
    <row r="16" spans="1:6" ht="16" thickBot="1">
      <c r="A16" s="2" t="s">
        <v>35</v>
      </c>
      <c r="B16" s="10" t="s">
        <v>31</v>
      </c>
      <c r="C16" s="65">
        <v>47882</v>
      </c>
      <c r="D16" s="65">
        <v>22350</v>
      </c>
      <c r="E16" s="67">
        <v>22383</v>
      </c>
      <c r="F16" s="74">
        <f>E16/D16-1</f>
        <v>1.476510067114134E-3</v>
      </c>
    </row>
    <row r="17" spans="1:8" ht="16" thickBot="1">
      <c r="A17" s="194" t="s">
        <v>36</v>
      </c>
      <c r="B17" s="10" t="s">
        <v>31</v>
      </c>
      <c r="C17" s="65">
        <f>C15+C16</f>
        <v>49760</v>
      </c>
      <c r="D17" s="65">
        <f t="shared" ref="D17:E17" si="6">D15+D16</f>
        <v>23839</v>
      </c>
      <c r="E17" s="67">
        <f t="shared" si="6"/>
        <v>25458</v>
      </c>
      <c r="F17" s="74">
        <f>E17/D17-1</f>
        <v>6.7913922563865858E-2</v>
      </c>
    </row>
    <row r="18" spans="1:8" ht="14" thickBot="1">
      <c r="A18" s="49" t="s">
        <v>37</v>
      </c>
      <c r="B18" s="70"/>
      <c r="C18" s="60"/>
      <c r="D18" s="64"/>
      <c r="E18" s="64"/>
      <c r="F18" s="75"/>
    </row>
    <row r="19" spans="1:8" ht="14" thickBot="1">
      <c r="A19" s="2" t="s">
        <v>12</v>
      </c>
      <c r="B19" s="3" t="s">
        <v>32</v>
      </c>
      <c r="C19" s="61">
        <v>460.44992839196431</v>
      </c>
      <c r="D19" s="65">
        <v>473.4753800671777</v>
      </c>
      <c r="E19" s="67">
        <v>479</v>
      </c>
      <c r="F19" s="74">
        <f>E19/D19-1</f>
        <v>1.1668230631207255E-2</v>
      </c>
      <c r="H19" s="48"/>
    </row>
    <row r="20" spans="1:8" ht="14" thickBot="1">
      <c r="A20" s="2" t="s">
        <v>13</v>
      </c>
      <c r="B20" s="3" t="s">
        <v>32</v>
      </c>
      <c r="C20" s="61">
        <v>80157.738039529781</v>
      </c>
      <c r="D20" s="72">
        <v>82425.282627656008</v>
      </c>
      <c r="E20" s="68">
        <v>83041</v>
      </c>
      <c r="F20" s="74">
        <f>E20/D20-1</f>
        <v>7.4700062009542822E-3</v>
      </c>
    </row>
    <row r="21" spans="1:8" ht="14" thickBot="1">
      <c r="A21" s="49" t="s">
        <v>38</v>
      </c>
      <c r="B21" s="70"/>
      <c r="C21" s="60"/>
      <c r="D21" s="64"/>
      <c r="E21" s="64"/>
      <c r="F21" s="75"/>
    </row>
    <row r="22" spans="1:8" ht="14" thickBot="1">
      <c r="A22" s="2" t="s">
        <v>41</v>
      </c>
      <c r="B22" s="3" t="s">
        <v>39</v>
      </c>
      <c r="C22" s="61">
        <v>720</v>
      </c>
      <c r="D22" s="65">
        <v>119</v>
      </c>
      <c r="E22" s="67">
        <v>98</v>
      </c>
      <c r="F22" s="74">
        <f>E22/D22-1</f>
        <v>-0.17647058823529416</v>
      </c>
    </row>
    <row r="23" spans="1:8" ht="14" thickBot="1">
      <c r="A23" s="51" t="s">
        <v>42</v>
      </c>
      <c r="B23" s="52" t="s">
        <v>40</v>
      </c>
      <c r="C23" s="195">
        <v>880</v>
      </c>
      <c r="D23" s="196">
        <v>1336</v>
      </c>
      <c r="E23" s="196">
        <v>1247</v>
      </c>
      <c r="F23" s="74">
        <f>E23/D23-1</f>
        <v>-6.6616766467065824E-2</v>
      </c>
    </row>
    <row r="24" spans="1:8" ht="84">
      <c r="A24" s="8" t="s">
        <v>43</v>
      </c>
    </row>
    <row r="25" spans="1:8" ht="56">
      <c r="A25" s="8" t="s">
        <v>44</v>
      </c>
    </row>
    <row r="26" spans="1:8">
      <c r="A26" s="6"/>
    </row>
    <row r="31" spans="1:8">
      <c r="A31" s="5" t="s">
        <v>45</v>
      </c>
    </row>
  </sheetData>
  <mergeCells count="2">
    <mergeCell ref="A6:F6"/>
    <mergeCell ref="A10:F10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4389-773B-E54B-82BB-7AC8A24A492B}">
  <dimension ref="A1:H212"/>
  <sheetViews>
    <sheetView tabSelected="1" workbookViewId="0">
      <selection activeCell="E18" sqref="E18"/>
    </sheetView>
  </sheetViews>
  <sheetFormatPr baseColWidth="10" defaultColWidth="10.6640625" defaultRowHeight="13"/>
  <cols>
    <col min="1" max="1" width="49.1640625" style="11" customWidth="1"/>
    <col min="2" max="2" width="13.6640625" style="14" customWidth="1"/>
    <col min="3" max="4" width="13.1640625" style="13" customWidth="1"/>
    <col min="5" max="5" width="13.1640625" style="14" customWidth="1"/>
    <col min="6" max="6" width="17.83203125" style="11" customWidth="1"/>
    <col min="7" max="7" width="30.1640625" style="78" customWidth="1"/>
    <col min="8" max="16384" width="10.6640625" style="11"/>
  </cols>
  <sheetData>
    <row r="1" spans="1:8" ht="28" customHeight="1" thickBot="1">
      <c r="A1" s="7" t="s">
        <v>19</v>
      </c>
      <c r="B1" s="1" t="s">
        <v>20</v>
      </c>
      <c r="C1" s="15">
        <v>2019</v>
      </c>
      <c r="D1" s="40">
        <v>2020</v>
      </c>
      <c r="E1" s="15">
        <v>2021</v>
      </c>
    </row>
    <row r="2" spans="1:8" ht="14" thickBot="1">
      <c r="A2" s="53" t="s">
        <v>46</v>
      </c>
      <c r="B2" s="79"/>
      <c r="C2" s="54"/>
      <c r="D2" s="54"/>
      <c r="E2" s="55"/>
    </row>
    <row r="3" spans="1:8" ht="14" thickBot="1">
      <c r="A3" s="16" t="s">
        <v>47</v>
      </c>
      <c r="B3" s="19" t="s">
        <v>75</v>
      </c>
      <c r="C3" s="216">
        <f>SUM(C4,C7)</f>
        <v>6178</v>
      </c>
      <c r="D3" s="217">
        <f>SUM(D4,D7)</f>
        <v>8604</v>
      </c>
      <c r="E3" s="216">
        <f>SUM(E4,E7)</f>
        <v>9624</v>
      </c>
      <c r="G3" s="81"/>
    </row>
    <row r="4" spans="1:8" ht="15" thickBot="1">
      <c r="A4" s="18" t="s">
        <v>49</v>
      </c>
      <c r="B4" s="19" t="s">
        <v>75</v>
      </c>
      <c r="C4" s="216">
        <f>SUM(C5:C6)</f>
        <v>6142</v>
      </c>
      <c r="D4" s="218">
        <f>SUM(D5:D6)</f>
        <v>8540</v>
      </c>
      <c r="E4" s="216">
        <f>SUM(E5:E6)</f>
        <v>9506</v>
      </c>
      <c r="G4" s="81"/>
    </row>
    <row r="5" spans="1:8" ht="14" thickBot="1">
      <c r="A5" s="20" t="s">
        <v>51</v>
      </c>
      <c r="B5" s="19" t="s">
        <v>75</v>
      </c>
      <c r="C5" s="219">
        <v>2210</v>
      </c>
      <c r="D5" s="219">
        <v>3257</v>
      </c>
      <c r="E5" s="219">
        <v>3478</v>
      </c>
      <c r="G5" s="81"/>
      <c r="H5" s="17"/>
    </row>
    <row r="6" spans="1:8" ht="14" thickBot="1">
      <c r="A6" s="21" t="s">
        <v>52</v>
      </c>
      <c r="B6" s="19" t="s">
        <v>75</v>
      </c>
      <c r="C6" s="220">
        <v>3932</v>
      </c>
      <c r="D6" s="220">
        <v>5283</v>
      </c>
      <c r="E6" s="220">
        <v>6028</v>
      </c>
      <c r="G6" s="81"/>
      <c r="H6" s="17"/>
    </row>
    <row r="7" spans="1:8" ht="29" thickBot="1">
      <c r="A7" s="22" t="s">
        <v>50</v>
      </c>
      <c r="B7" s="19" t="s">
        <v>75</v>
      </c>
      <c r="C7" s="221">
        <f>SUM(C8:C9)</f>
        <v>36</v>
      </c>
      <c r="D7" s="216">
        <f>SUM(D8:D9)</f>
        <v>64</v>
      </c>
      <c r="E7" s="216">
        <f>SUM(E8:E9)</f>
        <v>118</v>
      </c>
      <c r="G7" s="81"/>
    </row>
    <row r="8" spans="1:8" ht="14" thickBot="1">
      <c r="A8" s="20" t="s">
        <v>51</v>
      </c>
      <c r="B8" s="19" t="s">
        <v>75</v>
      </c>
      <c r="C8" s="219">
        <v>12</v>
      </c>
      <c r="D8" s="222">
        <v>27</v>
      </c>
      <c r="E8" s="220">
        <v>60</v>
      </c>
      <c r="G8" s="81"/>
    </row>
    <row r="9" spans="1:8" ht="14" thickBot="1">
      <c r="A9" s="21" t="s">
        <v>52</v>
      </c>
      <c r="B9" s="19" t="s">
        <v>75</v>
      </c>
      <c r="C9" s="219">
        <v>24</v>
      </c>
      <c r="D9" s="219">
        <v>37</v>
      </c>
      <c r="E9" s="219">
        <v>58</v>
      </c>
      <c r="G9" s="81"/>
    </row>
    <row r="10" spans="1:8" ht="14" thickBot="1">
      <c r="A10" s="23" t="s">
        <v>48</v>
      </c>
      <c r="B10" s="19" t="s">
        <v>75</v>
      </c>
      <c r="C10" s="216">
        <f>C11+C12</f>
        <v>156</v>
      </c>
      <c r="D10" s="216">
        <f>D11+D12</f>
        <v>238</v>
      </c>
      <c r="E10" s="216">
        <f>E11+E12</f>
        <v>768</v>
      </c>
      <c r="G10" s="81"/>
    </row>
    <row r="11" spans="1:8" ht="14" thickBot="1">
      <c r="A11" s="20" t="s">
        <v>51</v>
      </c>
      <c r="B11" s="19" t="s">
        <v>75</v>
      </c>
      <c r="C11" s="219">
        <v>61</v>
      </c>
      <c r="D11" s="219">
        <v>93</v>
      </c>
      <c r="E11" s="219">
        <f>285+8</f>
        <v>293</v>
      </c>
      <c r="G11" s="81"/>
    </row>
    <row r="12" spans="1:8" ht="14" thickBot="1">
      <c r="A12" s="21" t="s">
        <v>52</v>
      </c>
      <c r="B12" s="19" t="s">
        <v>75</v>
      </c>
      <c r="C12" s="219">
        <v>95</v>
      </c>
      <c r="D12" s="219">
        <v>145</v>
      </c>
      <c r="E12" s="219">
        <f>469+6</f>
        <v>475</v>
      </c>
      <c r="G12" s="81"/>
    </row>
    <row r="13" spans="1:8" ht="14" thickBot="1">
      <c r="A13" s="27" t="s">
        <v>53</v>
      </c>
      <c r="B13" s="19" t="s">
        <v>75</v>
      </c>
      <c r="C13" s="223">
        <f>SUM(C10,C3)</f>
        <v>6334</v>
      </c>
      <c r="D13" s="223">
        <f>SUM(D10,D3)</f>
        <v>8842</v>
      </c>
      <c r="E13" s="223">
        <f>SUM(E10,E3)</f>
        <v>10392</v>
      </c>
      <c r="G13" s="81"/>
    </row>
    <row r="14" spans="1:8" ht="14" thickBot="1">
      <c r="A14" s="24" t="s">
        <v>54</v>
      </c>
      <c r="B14" s="19" t="s">
        <v>0</v>
      </c>
      <c r="C14" s="25" t="s">
        <v>14</v>
      </c>
      <c r="D14" s="84">
        <f>D13/C13-1</f>
        <v>0.39595832017682353</v>
      </c>
      <c r="E14" s="85">
        <f>E13/D13-1</f>
        <v>0.17529970594888034</v>
      </c>
      <c r="G14" s="81"/>
    </row>
    <row r="15" spans="1:8" ht="14" thickBot="1">
      <c r="A15" s="53" t="s">
        <v>55</v>
      </c>
      <c r="B15" s="79"/>
      <c r="C15" s="54"/>
      <c r="D15" s="54"/>
      <c r="E15" s="55"/>
    </row>
    <row r="16" spans="1:8" ht="22" customHeight="1" thickBot="1">
      <c r="A16" s="89" t="s">
        <v>85</v>
      </c>
      <c r="B16" s="19" t="s">
        <v>75</v>
      </c>
      <c r="C16" s="83">
        <f>SUM(C17:C18)</f>
        <v>37</v>
      </c>
      <c r="D16" s="83">
        <f>SUM(D17:D18)</f>
        <v>36</v>
      </c>
      <c r="E16" s="83">
        <f>SUM(E17:E18)</f>
        <v>33</v>
      </c>
      <c r="G16" s="240" t="s">
        <v>86</v>
      </c>
    </row>
    <row r="17" spans="1:7" ht="14" thickBot="1">
      <c r="A17" s="20" t="s">
        <v>51</v>
      </c>
      <c r="B17" s="19" t="s">
        <v>75</v>
      </c>
      <c r="C17" s="224">
        <v>7</v>
      </c>
      <c r="D17" s="219">
        <v>6</v>
      </c>
      <c r="E17" s="225">
        <v>6</v>
      </c>
      <c r="G17" s="240"/>
    </row>
    <row r="18" spans="1:7" ht="14" thickBot="1">
      <c r="A18" s="21" t="s">
        <v>52</v>
      </c>
      <c r="B18" s="19" t="s">
        <v>75</v>
      </c>
      <c r="C18" s="224">
        <v>30</v>
      </c>
      <c r="D18" s="219">
        <v>30</v>
      </c>
      <c r="E18" s="225">
        <v>27</v>
      </c>
      <c r="G18" s="240"/>
    </row>
    <row r="19" spans="1:7" ht="20" customHeight="1" thickBot="1">
      <c r="A19" s="16" t="s">
        <v>57</v>
      </c>
      <c r="B19" s="19" t="s">
        <v>75</v>
      </c>
      <c r="C19" s="226">
        <f>SUM(C20:C21)</f>
        <v>926</v>
      </c>
      <c r="D19" s="223">
        <f>SUM(D20:D21)</f>
        <v>1294</v>
      </c>
      <c r="E19" s="223">
        <f>SUM(E20:E21)</f>
        <v>1739</v>
      </c>
      <c r="G19" s="240"/>
    </row>
    <row r="20" spans="1:7" ht="14" thickBot="1">
      <c r="A20" s="20" t="s">
        <v>51</v>
      </c>
      <c r="B20" s="19" t="s">
        <v>75</v>
      </c>
      <c r="C20" s="224">
        <v>275</v>
      </c>
      <c r="D20" s="219">
        <v>419</v>
      </c>
      <c r="E20" s="225">
        <v>494</v>
      </c>
      <c r="G20" s="240"/>
    </row>
    <row r="21" spans="1:7" ht="14" thickBot="1">
      <c r="A21" s="21" t="s">
        <v>52</v>
      </c>
      <c r="B21" s="19" t="s">
        <v>75</v>
      </c>
      <c r="C21" s="224">
        <v>651</v>
      </c>
      <c r="D21" s="219">
        <v>875</v>
      </c>
      <c r="E21" s="225">
        <v>1245</v>
      </c>
      <c r="G21" s="240"/>
    </row>
    <row r="22" spans="1:7" ht="14" thickBot="1">
      <c r="A22" s="16" t="s">
        <v>58</v>
      </c>
      <c r="B22" s="19" t="s">
        <v>75</v>
      </c>
      <c r="C22" s="226">
        <f>SUM(C23:C24)</f>
        <v>5371</v>
      </c>
      <c r="D22" s="223">
        <f>SUM(D23:D24)</f>
        <v>7512</v>
      </c>
      <c r="E22" s="223">
        <f>SUM(E23:E24)</f>
        <v>8620</v>
      </c>
      <c r="G22" s="240"/>
    </row>
    <row r="23" spans="1:7" ht="14" thickBot="1">
      <c r="A23" s="20" t="s">
        <v>51</v>
      </c>
      <c r="B23" s="19" t="s">
        <v>75</v>
      </c>
      <c r="C23" s="224">
        <v>2001</v>
      </c>
      <c r="D23" s="219">
        <v>2952</v>
      </c>
      <c r="E23" s="225">
        <v>3329</v>
      </c>
      <c r="G23" s="240"/>
    </row>
    <row r="24" spans="1:7" ht="14" thickBot="1">
      <c r="A24" s="21" t="s">
        <v>52</v>
      </c>
      <c r="B24" s="19" t="s">
        <v>75</v>
      </c>
      <c r="C24" s="224">
        <v>3370</v>
      </c>
      <c r="D24" s="219">
        <v>4560</v>
      </c>
      <c r="E24" s="225">
        <v>5291</v>
      </c>
      <c r="G24" s="240"/>
    </row>
    <row r="25" spans="1:7" ht="14" thickBot="1">
      <c r="A25" s="24" t="s">
        <v>53</v>
      </c>
      <c r="B25" s="19" t="s">
        <v>75</v>
      </c>
      <c r="C25" s="227">
        <f>SUM(C22,C19,C16)</f>
        <v>6334</v>
      </c>
      <c r="D25" s="216">
        <f>SUM(D22,D19,D16)</f>
        <v>8842</v>
      </c>
      <c r="E25" s="216">
        <f>SUM(E22,E19,E16)</f>
        <v>10392</v>
      </c>
      <c r="G25" s="240"/>
    </row>
    <row r="26" spans="1:7" ht="44" customHeight="1" thickBot="1">
      <c r="A26" s="245" t="s">
        <v>59</v>
      </c>
      <c r="B26" s="246"/>
      <c r="C26" s="246"/>
      <c r="D26" s="246"/>
      <c r="E26" s="247"/>
    </row>
    <row r="27" spans="1:7" ht="15" thickBot="1">
      <c r="A27" s="89" t="s">
        <v>47</v>
      </c>
      <c r="B27" s="19" t="s">
        <v>75</v>
      </c>
      <c r="C27" s="87">
        <f>SUM(C28,C31,C34)</f>
        <v>1039</v>
      </c>
      <c r="D27" s="83">
        <f>SUM(D28,D31,D34)</f>
        <v>1431</v>
      </c>
      <c r="E27" s="83">
        <f>SUM(E28,E31,E34)</f>
        <v>2561</v>
      </c>
    </row>
    <row r="28" spans="1:7" ht="15" thickBot="1">
      <c r="A28" s="90" t="s">
        <v>60</v>
      </c>
      <c r="B28" s="19" t="s">
        <v>75</v>
      </c>
      <c r="C28" s="87">
        <v>441</v>
      </c>
      <c r="D28" s="83">
        <v>816</v>
      </c>
      <c r="E28" s="83">
        <v>1499</v>
      </c>
    </row>
    <row r="29" spans="1:7" ht="14" thickBot="1">
      <c r="A29" s="20" t="s">
        <v>51</v>
      </c>
      <c r="B29" s="19" t="s">
        <v>75</v>
      </c>
      <c r="C29" s="86">
        <v>199</v>
      </c>
      <c r="D29" s="82">
        <v>326</v>
      </c>
      <c r="E29" s="82">
        <v>589</v>
      </c>
    </row>
    <row r="30" spans="1:7" ht="14" thickBot="1">
      <c r="A30" s="21" t="s">
        <v>52</v>
      </c>
      <c r="B30" s="19" t="s">
        <v>75</v>
      </c>
      <c r="C30" s="86">
        <v>242</v>
      </c>
      <c r="D30" s="82">
        <v>490</v>
      </c>
      <c r="E30" s="82">
        <v>910</v>
      </c>
    </row>
    <row r="31" spans="1:7" ht="15" thickBot="1">
      <c r="A31" s="90" t="s">
        <v>61</v>
      </c>
      <c r="B31" s="19" t="s">
        <v>75</v>
      </c>
      <c r="C31" s="87">
        <v>589</v>
      </c>
      <c r="D31" s="83">
        <v>610</v>
      </c>
      <c r="E31" s="83">
        <v>1050</v>
      </c>
    </row>
    <row r="32" spans="1:7" ht="14" thickBot="1">
      <c r="A32" s="20" t="s">
        <v>51</v>
      </c>
      <c r="B32" s="19" t="s">
        <v>75</v>
      </c>
      <c r="C32" s="88">
        <v>245</v>
      </c>
      <c r="D32" s="80">
        <v>197</v>
      </c>
      <c r="E32" s="80">
        <v>299</v>
      </c>
    </row>
    <row r="33" spans="1:7" ht="14" thickBot="1">
      <c r="A33" s="21" t="s">
        <v>52</v>
      </c>
      <c r="B33" s="19" t="s">
        <v>75</v>
      </c>
      <c r="C33" s="88">
        <v>344</v>
      </c>
      <c r="D33" s="80">
        <v>413</v>
      </c>
      <c r="E33" s="80">
        <v>751</v>
      </c>
    </row>
    <row r="34" spans="1:7" ht="15" thickBot="1">
      <c r="A34" s="90" t="s">
        <v>62</v>
      </c>
      <c r="B34" s="19" t="s">
        <v>75</v>
      </c>
      <c r="C34" s="87">
        <v>9</v>
      </c>
      <c r="D34" s="83">
        <v>5</v>
      </c>
      <c r="E34" s="83">
        <v>12</v>
      </c>
    </row>
    <row r="35" spans="1:7" ht="14" thickBot="1">
      <c r="A35" s="20" t="s">
        <v>51</v>
      </c>
      <c r="B35" s="19" t="s">
        <v>75</v>
      </c>
      <c r="C35" s="86">
        <v>4</v>
      </c>
      <c r="D35" s="82">
        <v>2</v>
      </c>
      <c r="E35" s="82">
        <v>5</v>
      </c>
    </row>
    <row r="36" spans="1:7" ht="14" thickBot="1">
      <c r="A36" s="21" t="s">
        <v>52</v>
      </c>
      <c r="B36" s="19" t="s">
        <v>75</v>
      </c>
      <c r="C36" s="86">
        <v>5</v>
      </c>
      <c r="D36" s="82">
        <v>3</v>
      </c>
      <c r="E36" s="82">
        <v>7</v>
      </c>
    </row>
    <row r="37" spans="1:7" ht="14" thickBot="1">
      <c r="A37" s="23" t="s">
        <v>48</v>
      </c>
      <c r="B37" s="19" t="s">
        <v>75</v>
      </c>
      <c r="C37" s="87">
        <f>SUM(C38,C41,C44)</f>
        <v>22</v>
      </c>
      <c r="D37" s="83">
        <f>SUM(D38,D41,D44)</f>
        <v>28</v>
      </c>
      <c r="E37" s="83">
        <f>SUM(E38,E41,E44)</f>
        <v>54</v>
      </c>
    </row>
    <row r="38" spans="1:7" ht="15" thickBot="1">
      <c r="A38" s="90" t="s">
        <v>60</v>
      </c>
      <c r="B38" s="19" t="s">
        <v>75</v>
      </c>
      <c r="C38" s="88">
        <v>9</v>
      </c>
      <c r="D38" s="80">
        <v>14</v>
      </c>
      <c r="E38" s="80">
        <v>29</v>
      </c>
    </row>
    <row r="39" spans="1:7" ht="14" thickBot="1">
      <c r="A39" s="20" t="s">
        <v>51</v>
      </c>
      <c r="B39" s="19" t="s">
        <v>75</v>
      </c>
      <c r="C39" s="86">
        <v>6</v>
      </c>
      <c r="D39" s="82">
        <v>6</v>
      </c>
      <c r="E39" s="82">
        <v>10</v>
      </c>
    </row>
    <row r="40" spans="1:7" ht="14" thickBot="1">
      <c r="A40" s="21" t="s">
        <v>52</v>
      </c>
      <c r="B40" s="19" t="s">
        <v>75</v>
      </c>
      <c r="C40" s="86">
        <v>3</v>
      </c>
      <c r="D40" s="82">
        <v>8</v>
      </c>
      <c r="E40" s="82">
        <v>19</v>
      </c>
    </row>
    <row r="41" spans="1:7" ht="15" thickBot="1">
      <c r="A41" s="91" t="s">
        <v>61</v>
      </c>
      <c r="B41" s="19" t="s">
        <v>75</v>
      </c>
      <c r="C41" s="88">
        <v>13</v>
      </c>
      <c r="D41" s="80">
        <v>14</v>
      </c>
      <c r="E41" s="80">
        <v>25</v>
      </c>
    </row>
    <row r="42" spans="1:7" ht="14" thickBot="1">
      <c r="A42" s="20" t="s">
        <v>51</v>
      </c>
      <c r="B42" s="19" t="s">
        <v>75</v>
      </c>
      <c r="C42" s="88">
        <v>5</v>
      </c>
      <c r="D42" s="80">
        <v>4</v>
      </c>
      <c r="E42" s="80">
        <v>13</v>
      </c>
    </row>
    <row r="43" spans="1:7" ht="14" thickBot="1">
      <c r="A43" s="21" t="s">
        <v>52</v>
      </c>
      <c r="B43" s="19" t="s">
        <v>75</v>
      </c>
      <c r="C43" s="88">
        <v>8</v>
      </c>
      <c r="D43" s="80">
        <v>10</v>
      </c>
      <c r="E43" s="80">
        <v>12</v>
      </c>
    </row>
    <row r="44" spans="1:7" ht="15" thickBot="1">
      <c r="A44" s="91" t="s">
        <v>62</v>
      </c>
      <c r="B44" s="19" t="s">
        <v>75</v>
      </c>
      <c r="C44" s="88">
        <v>0</v>
      </c>
      <c r="D44" s="80">
        <v>0</v>
      </c>
      <c r="E44" s="80">
        <v>0</v>
      </c>
    </row>
    <row r="45" spans="1:7" s="12" customFormat="1" ht="14" thickBot="1">
      <c r="A45" s="20" t="s">
        <v>51</v>
      </c>
      <c r="B45" s="19" t="s">
        <v>75</v>
      </c>
      <c r="C45" s="86">
        <v>0</v>
      </c>
      <c r="D45" s="82">
        <v>0</v>
      </c>
      <c r="E45" s="82">
        <v>0</v>
      </c>
      <c r="G45" s="92"/>
    </row>
    <row r="46" spans="1:7" ht="14" thickBot="1">
      <c r="A46" s="21" t="s">
        <v>52</v>
      </c>
      <c r="B46" s="19" t="s">
        <v>75</v>
      </c>
      <c r="C46" s="86">
        <v>0</v>
      </c>
      <c r="D46" s="82">
        <v>0</v>
      </c>
      <c r="E46" s="82">
        <v>0</v>
      </c>
    </row>
    <row r="47" spans="1:7" ht="14" thickBot="1">
      <c r="A47" s="211" t="s">
        <v>63</v>
      </c>
      <c r="B47" s="203"/>
      <c r="C47" s="204"/>
      <c r="D47" s="204"/>
      <c r="E47" s="204"/>
      <c r="F47" s="205"/>
      <c r="G47" s="202"/>
    </row>
    <row r="48" spans="1:7" ht="15" thickBot="1">
      <c r="A48" s="213" t="s">
        <v>64</v>
      </c>
      <c r="B48" s="35" t="s">
        <v>0</v>
      </c>
      <c r="C48" s="212">
        <v>9.2999999999999999E-2</v>
      </c>
      <c r="D48" s="212">
        <v>7.3999999999999996E-2</v>
      </c>
      <c r="E48" s="212">
        <v>0.08</v>
      </c>
      <c r="F48" s="11" t="s">
        <v>65</v>
      </c>
      <c r="G48" s="202"/>
    </row>
    <row r="49" spans="1:7" ht="14" thickBot="1">
      <c r="A49" s="53" t="s">
        <v>66</v>
      </c>
      <c r="B49" s="79"/>
      <c r="C49" s="54"/>
      <c r="D49" s="54"/>
      <c r="E49" s="55"/>
    </row>
    <row r="50" spans="1:7" ht="25" thickBot="1">
      <c r="A50" s="94" t="s">
        <v>68</v>
      </c>
      <c r="B50" s="19" t="s">
        <v>75</v>
      </c>
      <c r="C50" s="95">
        <v>217</v>
      </c>
      <c r="D50" s="95">
        <v>220</v>
      </c>
      <c r="E50" s="96">
        <v>228</v>
      </c>
      <c r="G50" s="210"/>
    </row>
    <row r="51" spans="1:7" ht="16" thickBot="1">
      <c r="A51" s="97" t="s">
        <v>69</v>
      </c>
      <c r="B51" s="19" t="s">
        <v>75</v>
      </c>
      <c r="C51" s="98">
        <v>105</v>
      </c>
      <c r="D51" s="98">
        <v>117</v>
      </c>
      <c r="E51" s="99">
        <v>78</v>
      </c>
      <c r="G51"/>
    </row>
    <row r="52" spans="1:7" ht="29" thickBot="1">
      <c r="A52" s="100" t="s">
        <v>70</v>
      </c>
      <c r="B52" s="19" t="s">
        <v>75</v>
      </c>
      <c r="C52" s="98">
        <v>61</v>
      </c>
      <c r="D52" s="98">
        <v>76</v>
      </c>
      <c r="E52" s="99">
        <v>46</v>
      </c>
      <c r="G52" s="210"/>
    </row>
    <row r="53" spans="1:7" ht="43" thickBot="1">
      <c r="A53" s="100" t="s">
        <v>67</v>
      </c>
      <c r="B53" s="19" t="s">
        <v>75</v>
      </c>
      <c r="C53" s="98">
        <v>43</v>
      </c>
      <c r="D53" s="98">
        <v>59</v>
      </c>
      <c r="E53" s="99">
        <v>21</v>
      </c>
      <c r="G53"/>
    </row>
    <row r="54" spans="1:7" ht="25" thickBot="1">
      <c r="A54" s="101" t="s">
        <v>71</v>
      </c>
      <c r="B54" s="102"/>
      <c r="C54" s="243"/>
      <c r="D54" s="243"/>
      <c r="E54" s="244"/>
      <c r="G54" s="210"/>
    </row>
    <row r="55" spans="1:7" ht="16" thickBot="1">
      <c r="A55" s="37" t="s">
        <v>72</v>
      </c>
      <c r="B55" s="38" t="s">
        <v>0</v>
      </c>
      <c r="C55" s="103">
        <v>0</v>
      </c>
      <c r="D55" s="103">
        <v>100</v>
      </c>
      <c r="E55" s="103">
        <v>100</v>
      </c>
      <c r="G55"/>
    </row>
    <row r="56" spans="1:7" ht="29" thickBot="1">
      <c r="A56" s="37" t="s">
        <v>73</v>
      </c>
      <c r="B56" s="38" t="s">
        <v>0</v>
      </c>
      <c r="C56" s="103">
        <v>100</v>
      </c>
      <c r="D56" s="103">
        <v>100</v>
      </c>
      <c r="E56" s="103">
        <v>100</v>
      </c>
      <c r="G56" s="210"/>
    </row>
    <row r="57" spans="1:7" ht="15" thickBot="1">
      <c r="A57" s="104" t="s">
        <v>74</v>
      </c>
      <c r="B57" s="105"/>
      <c r="C57" s="29"/>
      <c r="D57" s="29"/>
      <c r="E57" s="106"/>
    </row>
    <row r="58" spans="1:7" ht="15" thickBot="1">
      <c r="A58" s="107" t="s">
        <v>76</v>
      </c>
      <c r="B58" s="19" t="s">
        <v>75</v>
      </c>
      <c r="C58" s="108">
        <v>138</v>
      </c>
      <c r="D58" s="108">
        <v>251</v>
      </c>
      <c r="E58" s="108">
        <v>208</v>
      </c>
    </row>
    <row r="59" spans="1:7" ht="29" thickBot="1">
      <c r="A59" s="107" t="s">
        <v>77</v>
      </c>
      <c r="B59" s="19" t="s">
        <v>75</v>
      </c>
      <c r="C59" s="108" t="s">
        <v>14</v>
      </c>
      <c r="D59" s="108" t="s">
        <v>14</v>
      </c>
      <c r="E59" s="108">
        <v>5754</v>
      </c>
    </row>
    <row r="60" spans="1:7" ht="29" thickBot="1">
      <c r="A60" s="107" t="s">
        <v>78</v>
      </c>
      <c r="B60" s="19" t="s">
        <v>75</v>
      </c>
      <c r="C60" s="108">
        <v>991</v>
      </c>
      <c r="D60" s="108">
        <v>365</v>
      </c>
      <c r="E60" s="108">
        <v>464</v>
      </c>
    </row>
    <row r="61" spans="1:7" ht="14" thickBot="1">
      <c r="A61" s="109" t="s">
        <v>79</v>
      </c>
      <c r="B61" s="110"/>
      <c r="C61" s="29"/>
      <c r="D61" s="29"/>
      <c r="E61" s="106"/>
    </row>
    <row r="62" spans="1:7" ht="15" thickBot="1">
      <c r="A62" s="111" t="s">
        <v>81</v>
      </c>
      <c r="B62" s="112" t="s">
        <v>80</v>
      </c>
      <c r="C62" s="113">
        <v>0.57999999999999996</v>
      </c>
      <c r="D62" s="113">
        <v>26.2</v>
      </c>
      <c r="E62" s="113">
        <v>46.6</v>
      </c>
    </row>
    <row r="63" spans="1:7" ht="15" thickBot="1">
      <c r="A63" s="111" t="s">
        <v>82</v>
      </c>
      <c r="B63" s="112" t="s">
        <v>80</v>
      </c>
      <c r="C63" s="113">
        <v>0.95</v>
      </c>
      <c r="D63" s="113">
        <v>17.8</v>
      </c>
      <c r="E63" s="113">
        <v>31.1</v>
      </c>
    </row>
    <row r="64" spans="1:7" ht="15" thickBot="1">
      <c r="A64" s="111" t="s">
        <v>83</v>
      </c>
      <c r="B64" s="112" t="s">
        <v>80</v>
      </c>
      <c r="C64" s="113">
        <v>76.3</v>
      </c>
      <c r="D64" s="113">
        <v>99.8</v>
      </c>
      <c r="E64" s="113">
        <v>110.3</v>
      </c>
    </row>
    <row r="65" spans="1:7" ht="15" thickBot="1">
      <c r="A65" s="114" t="s">
        <v>53</v>
      </c>
      <c r="B65" s="112" t="s">
        <v>80</v>
      </c>
      <c r="C65" s="115">
        <v>77.83</v>
      </c>
      <c r="D65" s="115">
        <v>143.80000000000001</v>
      </c>
      <c r="E65" s="115">
        <v>188</v>
      </c>
    </row>
    <row r="66" spans="1:7">
      <c r="C66" s="26"/>
      <c r="D66" s="26"/>
      <c r="E66" s="26"/>
    </row>
    <row r="68" spans="1:7" ht="14" thickBot="1">
      <c r="A68" s="28" t="s">
        <v>84</v>
      </c>
      <c r="B68" s="29"/>
      <c r="C68" s="29"/>
      <c r="D68" s="14"/>
      <c r="E68" s="11"/>
      <c r="F68" s="78"/>
      <c r="G68" s="11"/>
    </row>
    <row r="69" spans="1:7" ht="14" thickBot="1">
      <c r="A69" s="27" t="s">
        <v>14</v>
      </c>
      <c r="B69" s="31" t="s">
        <v>0</v>
      </c>
      <c r="C69" s="31" t="s">
        <v>58</v>
      </c>
      <c r="D69" s="11"/>
      <c r="E69" s="11"/>
      <c r="F69" s="78"/>
      <c r="G69" s="11"/>
    </row>
    <row r="70" spans="1:7" ht="29" thickBot="1">
      <c r="A70" s="214" t="s">
        <v>56</v>
      </c>
      <c r="B70" s="116">
        <f>C70/E25</f>
        <v>3.1755196304849883E-3</v>
      </c>
      <c r="C70" s="223">
        <v>33</v>
      </c>
      <c r="D70" s="11"/>
      <c r="E70" s="11"/>
      <c r="F70" s="78"/>
      <c r="G70" s="11"/>
    </row>
    <row r="71" spans="1:7" ht="14" thickBot="1">
      <c r="A71" s="33" t="s">
        <v>60</v>
      </c>
      <c r="B71" s="84">
        <v>0</v>
      </c>
      <c r="C71" s="216">
        <v>0</v>
      </c>
      <c r="D71" s="11"/>
      <c r="E71" s="11"/>
      <c r="F71" s="78"/>
      <c r="G71" s="11"/>
    </row>
    <row r="72" spans="1:7" ht="14" thickBot="1">
      <c r="A72" s="33" t="s">
        <v>61</v>
      </c>
      <c r="B72" s="84">
        <v>0.93</v>
      </c>
      <c r="C72" s="216">
        <v>31</v>
      </c>
      <c r="D72" s="11"/>
      <c r="E72" s="11"/>
      <c r="F72" s="78"/>
      <c r="G72" s="11"/>
    </row>
    <row r="73" spans="1:7" ht="14" thickBot="1">
      <c r="A73" s="33" t="s">
        <v>62</v>
      </c>
      <c r="B73" s="84">
        <v>7.0000000000000007E-2</v>
      </c>
      <c r="C73" s="216">
        <v>2</v>
      </c>
      <c r="D73" s="11"/>
      <c r="E73" s="11"/>
      <c r="F73" s="78"/>
      <c r="G73" s="11"/>
    </row>
    <row r="74" spans="1:7" ht="14" thickBot="1">
      <c r="A74" s="16" t="s">
        <v>57</v>
      </c>
      <c r="B74" s="116">
        <f>C74/E25</f>
        <v>0.16734026173979985</v>
      </c>
      <c r="C74" s="223">
        <f>SUM(C75:C77)</f>
        <v>1739</v>
      </c>
      <c r="D74" s="11"/>
      <c r="E74" s="11"/>
      <c r="F74" s="78"/>
      <c r="G74" s="11"/>
    </row>
    <row r="75" spans="1:7" ht="14" thickBot="1">
      <c r="A75" s="33" t="s">
        <v>60</v>
      </c>
      <c r="B75" s="84">
        <v>0.27267729521715228</v>
      </c>
      <c r="C75" s="216">
        <v>473</v>
      </c>
      <c r="D75" s="11"/>
      <c r="E75" s="11"/>
      <c r="F75" s="78"/>
      <c r="G75" s="11"/>
    </row>
    <row r="76" spans="1:7" ht="14" thickBot="1">
      <c r="A76" s="33" t="s">
        <v>61</v>
      </c>
      <c r="B76" s="84">
        <v>0.71522814733369988</v>
      </c>
      <c r="C76" s="216">
        <v>1246</v>
      </c>
      <c r="D76" s="11"/>
      <c r="E76" s="11"/>
      <c r="F76" s="78"/>
      <c r="G76" s="11"/>
    </row>
    <row r="77" spans="1:7" ht="14" thickBot="1">
      <c r="A77" s="33" t="s">
        <v>62</v>
      </c>
      <c r="B77" s="84">
        <v>1.2094557449147883E-2</v>
      </c>
      <c r="C77" s="216">
        <v>20</v>
      </c>
      <c r="D77" s="11"/>
      <c r="E77" s="11"/>
      <c r="F77" s="78"/>
      <c r="G77" s="11"/>
    </row>
    <row r="78" spans="1:7" ht="14" thickBot="1">
      <c r="A78" s="16" t="s">
        <v>58</v>
      </c>
      <c r="B78" s="116">
        <f>C78/E25</f>
        <v>0.82948421862971522</v>
      </c>
      <c r="C78" s="223">
        <f>SUM(C79:C81)</f>
        <v>8620</v>
      </c>
      <c r="D78" s="11"/>
      <c r="E78" s="11"/>
      <c r="F78" s="78"/>
      <c r="G78" s="11"/>
    </row>
    <row r="79" spans="1:7" ht="14" thickBot="1">
      <c r="A79" s="33" t="s">
        <v>60</v>
      </c>
      <c r="B79" s="84">
        <v>0.52118270079435125</v>
      </c>
      <c r="C79" s="216">
        <v>4469</v>
      </c>
      <c r="D79" s="11"/>
      <c r="E79" s="11"/>
      <c r="F79" s="78"/>
      <c r="G79" s="11"/>
    </row>
    <row r="80" spans="1:7" ht="14" thickBot="1">
      <c r="A80" s="33" t="s">
        <v>61</v>
      </c>
      <c r="B80" s="84">
        <v>0.4689982347749338</v>
      </c>
      <c r="C80" s="216">
        <v>4062</v>
      </c>
      <c r="D80" s="11"/>
      <c r="E80" s="11"/>
      <c r="F80" s="78"/>
      <c r="G80" s="11"/>
    </row>
    <row r="81" spans="1:7" ht="14" thickBot="1">
      <c r="A81" s="33" t="s">
        <v>62</v>
      </c>
      <c r="B81" s="84">
        <v>9.8190644307149157E-3</v>
      </c>
      <c r="C81" s="216">
        <v>89</v>
      </c>
      <c r="D81" s="11"/>
      <c r="E81" s="11"/>
      <c r="F81" s="78"/>
      <c r="G81" s="11"/>
    </row>
    <row r="84" spans="1:7" ht="43" customHeight="1" thickBot="1">
      <c r="A84" s="248" t="s">
        <v>87</v>
      </c>
      <c r="B84" s="248"/>
      <c r="C84" s="248"/>
      <c r="D84" s="248"/>
      <c r="E84" s="248"/>
    </row>
    <row r="85" spans="1:7" ht="29" thickBot="1">
      <c r="A85" s="32" t="s">
        <v>14</v>
      </c>
      <c r="B85" s="1" t="s">
        <v>20</v>
      </c>
      <c r="C85" s="35" t="s">
        <v>88</v>
      </c>
      <c r="D85" s="35" t="s">
        <v>89</v>
      </c>
      <c r="E85" s="35" t="s">
        <v>90</v>
      </c>
    </row>
    <row r="86" spans="1:7" ht="14" thickBot="1">
      <c r="A86" s="16" t="s">
        <v>57</v>
      </c>
      <c r="B86" s="117" t="s">
        <v>0</v>
      </c>
      <c r="C86" s="118">
        <v>86</v>
      </c>
      <c r="D86" s="118">
        <v>14</v>
      </c>
      <c r="E86" s="118">
        <v>100</v>
      </c>
    </row>
    <row r="87" spans="1:7" ht="14" thickBot="1">
      <c r="A87" s="20" t="s">
        <v>51</v>
      </c>
      <c r="B87" s="117" t="s">
        <v>0</v>
      </c>
      <c r="C87" s="118">
        <v>85</v>
      </c>
      <c r="D87" s="118">
        <v>15</v>
      </c>
      <c r="E87" s="118">
        <v>100</v>
      </c>
    </row>
    <row r="88" spans="1:7" ht="14" thickBot="1">
      <c r="A88" s="21" t="s">
        <v>52</v>
      </c>
      <c r="B88" s="117" t="s">
        <v>0</v>
      </c>
      <c r="C88" s="118">
        <v>87</v>
      </c>
      <c r="D88" s="118">
        <v>13</v>
      </c>
      <c r="E88" s="118">
        <v>100</v>
      </c>
    </row>
    <row r="89" spans="1:7" ht="14" thickBot="1">
      <c r="A89" s="16" t="s">
        <v>58</v>
      </c>
      <c r="B89" s="117" t="s">
        <v>0</v>
      </c>
      <c r="C89" s="118">
        <v>90</v>
      </c>
      <c r="D89" s="118">
        <v>10</v>
      </c>
      <c r="E89" s="118">
        <v>100</v>
      </c>
    </row>
    <row r="90" spans="1:7" ht="14" thickBot="1">
      <c r="A90" s="20" t="s">
        <v>51</v>
      </c>
      <c r="B90" s="117" t="s">
        <v>0</v>
      </c>
      <c r="C90" s="118">
        <v>90</v>
      </c>
      <c r="D90" s="118">
        <v>10</v>
      </c>
      <c r="E90" s="118">
        <v>100</v>
      </c>
    </row>
    <row r="91" spans="1:7" ht="14" thickBot="1">
      <c r="A91" s="20" t="s">
        <v>52</v>
      </c>
      <c r="B91" s="117" t="s">
        <v>0</v>
      </c>
      <c r="C91" s="118">
        <v>90</v>
      </c>
      <c r="D91" s="118">
        <v>10</v>
      </c>
      <c r="E91" s="118">
        <v>100</v>
      </c>
    </row>
    <row r="94" spans="1:7" ht="14" thickBot="1">
      <c r="A94" s="249" t="s">
        <v>91</v>
      </c>
      <c r="B94" s="249"/>
      <c r="C94" s="249"/>
      <c r="D94" s="14"/>
      <c r="E94" s="11"/>
      <c r="F94" s="78"/>
      <c r="G94" s="11"/>
    </row>
    <row r="95" spans="1:7" ht="14" thickBot="1">
      <c r="A95" s="119" t="s">
        <v>14</v>
      </c>
      <c r="B95" s="120" t="s">
        <v>0</v>
      </c>
      <c r="C95" s="120" t="s">
        <v>58</v>
      </c>
      <c r="D95" s="14"/>
      <c r="E95" s="11"/>
      <c r="F95" s="78"/>
      <c r="G95" s="11"/>
    </row>
    <row r="96" spans="1:7" ht="15" thickBot="1">
      <c r="A96" s="121" t="s">
        <v>92</v>
      </c>
      <c r="B96" s="122">
        <v>0.63</v>
      </c>
      <c r="C96" s="228">
        <v>6548</v>
      </c>
      <c r="D96" s="14"/>
      <c r="E96" s="11"/>
      <c r="F96" s="78"/>
      <c r="G96" s="11"/>
    </row>
    <row r="97" spans="1:7" ht="15" thickBot="1">
      <c r="A97" s="124" t="s">
        <v>93</v>
      </c>
      <c r="B97" s="125">
        <v>0.18</v>
      </c>
      <c r="C97" s="229">
        <v>1871</v>
      </c>
      <c r="D97" s="14"/>
      <c r="E97" s="11"/>
      <c r="F97" s="78"/>
      <c r="G97" s="11"/>
    </row>
    <row r="98" spans="1:7" ht="15" thickBot="1">
      <c r="A98" s="124" t="s">
        <v>94</v>
      </c>
      <c r="B98" s="125">
        <v>0.13</v>
      </c>
      <c r="C98" s="229">
        <v>1350</v>
      </c>
      <c r="D98" s="14"/>
      <c r="E98" s="11"/>
      <c r="F98" s="78"/>
      <c r="G98" s="11"/>
    </row>
    <row r="99" spans="1:7" ht="15" thickBot="1">
      <c r="A99" s="124" t="s">
        <v>95</v>
      </c>
      <c r="B99" s="125">
        <v>0.06</v>
      </c>
      <c r="C99" s="229">
        <v>623</v>
      </c>
      <c r="D99" s="14"/>
      <c r="E99" s="11"/>
      <c r="F99" s="78"/>
      <c r="G99" s="11"/>
    </row>
    <row r="100" spans="1:7">
      <c r="C100" s="26"/>
    </row>
    <row r="101" spans="1:7">
      <c r="A101" s="126"/>
      <c r="B101" s="127"/>
      <c r="C101" s="127"/>
      <c r="D101" s="127"/>
      <c r="E101" s="127"/>
    </row>
    <row r="102" spans="1:7" ht="15" customHeight="1" thickBot="1">
      <c r="A102" s="250" t="s">
        <v>96</v>
      </c>
      <c r="B102" s="250"/>
      <c r="C102" s="250"/>
      <c r="D102" s="30"/>
      <c r="E102" s="36"/>
    </row>
    <row r="103" spans="1:7" ht="14" thickBot="1">
      <c r="A103" s="37"/>
      <c r="B103" s="1" t="s">
        <v>20</v>
      </c>
      <c r="C103" s="120" t="s">
        <v>58</v>
      </c>
      <c r="D103" s="11"/>
      <c r="E103" s="34"/>
    </row>
    <row r="104" spans="1:7" ht="15" thickBot="1">
      <c r="A104" s="37" t="s">
        <v>97</v>
      </c>
      <c r="B104" s="19" t="s">
        <v>75</v>
      </c>
      <c r="C104" s="128">
        <v>10392</v>
      </c>
      <c r="D104" s="11"/>
      <c r="E104" s="34"/>
    </row>
    <row r="105" spans="1:7" ht="15" thickBot="1">
      <c r="A105" s="37" t="s">
        <v>98</v>
      </c>
      <c r="B105" s="19" t="s">
        <v>75</v>
      </c>
      <c r="C105" s="129">
        <v>3020</v>
      </c>
      <c r="D105" s="11"/>
      <c r="E105" s="34"/>
    </row>
    <row r="106" spans="1:7" ht="15" thickBot="1">
      <c r="A106" s="37" t="s">
        <v>76</v>
      </c>
      <c r="B106" s="19" t="s">
        <v>75</v>
      </c>
      <c r="C106" s="129">
        <v>615</v>
      </c>
      <c r="D106" s="11"/>
      <c r="E106" s="34"/>
    </row>
    <row r="107" spans="1:7" ht="15" thickBot="1">
      <c r="A107" s="37" t="s">
        <v>99</v>
      </c>
      <c r="B107" s="19" t="s">
        <v>75</v>
      </c>
      <c r="C107" s="129">
        <v>44</v>
      </c>
      <c r="D107" s="11"/>
      <c r="E107" s="34"/>
    </row>
    <row r="108" spans="1:7" ht="15" thickBot="1">
      <c r="A108" s="37" t="s">
        <v>100</v>
      </c>
      <c r="B108" s="19" t="s">
        <v>75</v>
      </c>
      <c r="C108" s="129">
        <v>3100</v>
      </c>
      <c r="D108" s="11"/>
      <c r="E108" s="34"/>
    </row>
    <row r="109" spans="1:7">
      <c r="A109" s="39"/>
      <c r="B109" s="57"/>
      <c r="C109" s="57"/>
      <c r="D109" s="11"/>
      <c r="E109" s="34"/>
    </row>
    <row r="111" spans="1:7" ht="15" thickBot="1">
      <c r="A111" s="130" t="s">
        <v>18</v>
      </c>
      <c r="B111" s="105"/>
      <c r="C111" s="41"/>
    </row>
    <row r="112" spans="1:7" ht="15" thickBot="1">
      <c r="A112" s="131" t="s">
        <v>14</v>
      </c>
      <c r="B112" s="1" t="s">
        <v>20</v>
      </c>
      <c r="C112" s="120" t="s">
        <v>58</v>
      </c>
    </row>
    <row r="113" spans="1:7" ht="29" thickBot="1">
      <c r="A113" s="214" t="s">
        <v>56</v>
      </c>
      <c r="B113" s="77" t="s">
        <v>101</v>
      </c>
      <c r="C113" s="132" t="s">
        <v>15</v>
      </c>
    </row>
    <row r="114" spans="1:7" ht="15" thickBot="1">
      <c r="A114" s="20" t="s">
        <v>51</v>
      </c>
      <c r="B114" s="77" t="s">
        <v>101</v>
      </c>
      <c r="C114" s="133">
        <v>0</v>
      </c>
    </row>
    <row r="115" spans="1:7" ht="15" thickBot="1">
      <c r="A115" s="21" t="s">
        <v>52</v>
      </c>
      <c r="B115" s="77" t="s">
        <v>101</v>
      </c>
      <c r="C115" s="133">
        <v>192</v>
      </c>
    </row>
    <row r="116" spans="1:7" ht="15" thickBot="1">
      <c r="A116" s="16" t="s">
        <v>57</v>
      </c>
      <c r="B116" s="77" t="s">
        <v>101</v>
      </c>
      <c r="C116" s="133">
        <v>1303</v>
      </c>
    </row>
    <row r="117" spans="1:7" ht="15" thickBot="1">
      <c r="A117" s="20" t="s">
        <v>51</v>
      </c>
      <c r="B117" s="77" t="s">
        <v>101</v>
      </c>
      <c r="C117" s="134">
        <v>834</v>
      </c>
    </row>
    <row r="118" spans="1:7" ht="15" thickBot="1">
      <c r="A118" s="21" t="s">
        <v>52</v>
      </c>
      <c r="B118" s="77" t="s">
        <v>101</v>
      </c>
      <c r="C118" s="134">
        <v>469</v>
      </c>
    </row>
    <row r="119" spans="1:7" ht="15" thickBot="1">
      <c r="A119" s="16" t="s">
        <v>58</v>
      </c>
      <c r="B119" s="77" t="s">
        <v>101</v>
      </c>
      <c r="C119" s="133">
        <v>6575</v>
      </c>
    </row>
    <row r="120" spans="1:7" ht="15" thickBot="1">
      <c r="A120" s="20" t="s">
        <v>51</v>
      </c>
      <c r="B120" s="77" t="s">
        <v>101</v>
      </c>
      <c r="C120" s="134">
        <v>4208</v>
      </c>
    </row>
    <row r="121" spans="1:7" ht="15" thickBot="1">
      <c r="A121" s="21" t="s">
        <v>52</v>
      </c>
      <c r="B121" s="77" t="s">
        <v>101</v>
      </c>
      <c r="C121" s="134">
        <v>1515</v>
      </c>
    </row>
    <row r="123" spans="1:7" ht="14" thickBot="1">
      <c r="A123" s="42" t="s">
        <v>102</v>
      </c>
      <c r="B123" s="93"/>
      <c r="C123" s="42"/>
      <c r="D123" s="176"/>
    </row>
    <row r="124" spans="1:7" ht="29" thickBot="1">
      <c r="A124" s="135" t="s">
        <v>14</v>
      </c>
      <c r="B124" s="136" t="s">
        <v>103</v>
      </c>
      <c r="C124" s="136" t="s">
        <v>104</v>
      </c>
      <c r="D124" s="14"/>
      <c r="E124" s="11"/>
      <c r="F124" s="78"/>
      <c r="G124" s="11"/>
    </row>
    <row r="125" spans="1:7" ht="15" thickBot="1">
      <c r="A125" s="137" t="s">
        <v>105</v>
      </c>
      <c r="B125" s="149">
        <v>4085</v>
      </c>
      <c r="C125" s="152">
        <v>53</v>
      </c>
      <c r="D125" s="14"/>
      <c r="E125" s="11"/>
      <c r="F125" s="78"/>
      <c r="G125" s="11"/>
    </row>
    <row r="126" spans="1:7" ht="29" thickBot="1">
      <c r="A126" s="138" t="s">
        <v>106</v>
      </c>
      <c r="B126" s="150">
        <v>1263</v>
      </c>
      <c r="C126" s="153">
        <v>16</v>
      </c>
      <c r="D126" s="14"/>
      <c r="E126" s="11"/>
      <c r="F126" s="78"/>
      <c r="G126" s="11"/>
    </row>
    <row r="127" spans="1:7" ht="15" thickBot="1">
      <c r="A127" s="138" t="s">
        <v>107</v>
      </c>
      <c r="B127" s="150">
        <v>964</v>
      </c>
      <c r="C127" s="153">
        <v>12</v>
      </c>
      <c r="D127" s="14"/>
      <c r="E127" s="11"/>
      <c r="F127" s="78"/>
      <c r="G127" s="11"/>
    </row>
    <row r="128" spans="1:7" ht="15" thickBot="1">
      <c r="A128" s="139" t="s">
        <v>108</v>
      </c>
      <c r="B128" s="151">
        <v>448</v>
      </c>
      <c r="C128" s="154">
        <v>5</v>
      </c>
      <c r="D128" s="14"/>
      <c r="E128" s="11"/>
      <c r="F128" s="78"/>
      <c r="G128" s="11"/>
    </row>
    <row r="130" spans="1:7" ht="14" thickBot="1">
      <c r="A130" s="241" t="s">
        <v>109</v>
      </c>
      <c r="B130" s="241"/>
      <c r="C130" s="241"/>
      <c r="D130" s="241"/>
      <c r="E130" s="11"/>
      <c r="F130" s="78"/>
      <c r="G130" s="11"/>
    </row>
    <row r="131" spans="1:7" ht="29" thickBot="1">
      <c r="A131" s="140" t="s">
        <v>14</v>
      </c>
      <c r="B131" s="141" t="s">
        <v>110</v>
      </c>
      <c r="C131" s="141" t="s">
        <v>111</v>
      </c>
      <c r="D131" s="142" t="s">
        <v>112</v>
      </c>
      <c r="E131" s="11"/>
      <c r="F131" s="78"/>
      <c r="G131" s="11"/>
    </row>
    <row r="132" spans="1:7" ht="15" thickBot="1">
      <c r="A132" s="143" t="s">
        <v>113</v>
      </c>
      <c r="B132" s="123">
        <v>132</v>
      </c>
      <c r="C132" s="123">
        <v>838</v>
      </c>
      <c r="D132" s="155">
        <v>1303</v>
      </c>
      <c r="E132" s="11"/>
      <c r="F132" s="78"/>
      <c r="G132" s="11"/>
    </row>
    <row r="133" spans="1:7" ht="15" thickBot="1">
      <c r="A133" s="145" t="s">
        <v>114</v>
      </c>
      <c r="B133" s="156">
        <v>157</v>
      </c>
      <c r="C133" s="156">
        <v>3183</v>
      </c>
      <c r="D133" s="157">
        <v>1311</v>
      </c>
      <c r="E133" s="11"/>
      <c r="F133" s="78"/>
      <c r="G133" s="11"/>
    </row>
    <row r="136" spans="1:7" ht="14" thickBot="1">
      <c r="A136" s="242" t="s">
        <v>115</v>
      </c>
      <c r="B136" s="242"/>
      <c r="C136" s="242"/>
      <c r="D136" s="242"/>
      <c r="E136" s="242"/>
      <c r="F136" s="78"/>
      <c r="G136" s="11"/>
    </row>
    <row r="137" spans="1:7" ht="43" thickBot="1">
      <c r="A137" s="146" t="s">
        <v>14</v>
      </c>
      <c r="B137" s="215" t="s">
        <v>20</v>
      </c>
      <c r="C137" s="141" t="s">
        <v>116</v>
      </c>
      <c r="D137" s="141" t="s">
        <v>117</v>
      </c>
      <c r="E137" s="142" t="s">
        <v>118</v>
      </c>
      <c r="F137" s="78"/>
      <c r="G137" s="11"/>
    </row>
    <row r="138" spans="1:7" ht="15" thickBot="1">
      <c r="A138" s="147" t="s">
        <v>119</v>
      </c>
      <c r="B138" s="19" t="s">
        <v>101</v>
      </c>
      <c r="C138" s="148">
        <v>2</v>
      </c>
      <c r="D138" s="173">
        <v>1050</v>
      </c>
      <c r="E138" s="174">
        <v>2100</v>
      </c>
      <c r="F138" s="78"/>
      <c r="G138" s="11"/>
    </row>
    <row r="139" spans="1:7" ht="15" thickBot="1">
      <c r="A139" s="143" t="s">
        <v>120</v>
      </c>
      <c r="B139" s="19" t="s">
        <v>101</v>
      </c>
      <c r="C139" s="144">
        <v>0.5</v>
      </c>
      <c r="D139" s="132">
        <v>2725</v>
      </c>
      <c r="E139" s="132">
        <v>1362</v>
      </c>
      <c r="F139" s="78"/>
      <c r="G139" s="11"/>
    </row>
    <row r="140" spans="1:7" ht="15" thickBot="1">
      <c r="A140" s="158" t="s">
        <v>121</v>
      </c>
      <c r="B140" s="19" t="s">
        <v>101</v>
      </c>
      <c r="C140" s="159">
        <v>1</v>
      </c>
      <c r="D140" s="175">
        <v>1489</v>
      </c>
      <c r="E140" s="175">
        <v>1489</v>
      </c>
      <c r="F140" s="78"/>
      <c r="G140" s="11"/>
    </row>
    <row r="141" spans="1:7">
      <c r="F141" s="56"/>
    </row>
    <row r="207" spans="3:5">
      <c r="C207" s="11"/>
      <c r="D207" s="11"/>
      <c r="E207" s="11"/>
    </row>
    <row r="208" spans="3:5">
      <c r="C208" s="11"/>
      <c r="D208" s="11"/>
      <c r="E208" s="11"/>
    </row>
    <row r="209" spans="3:5">
      <c r="C209" s="11"/>
      <c r="D209" s="11"/>
      <c r="E209" s="11"/>
    </row>
    <row r="210" spans="3:5">
      <c r="C210" s="11"/>
      <c r="D210" s="11"/>
      <c r="E210" s="11"/>
    </row>
    <row r="211" spans="3:5">
      <c r="C211" s="11"/>
      <c r="D211" s="11"/>
      <c r="E211" s="11"/>
    </row>
    <row r="212" spans="3:5">
      <c r="C212" s="11"/>
      <c r="D212" s="11"/>
      <c r="E212" s="11"/>
    </row>
  </sheetData>
  <mergeCells count="8">
    <mergeCell ref="G16:G25"/>
    <mergeCell ref="A130:D130"/>
    <mergeCell ref="A136:E136"/>
    <mergeCell ref="C54:E54"/>
    <mergeCell ref="A26:E26"/>
    <mergeCell ref="A84:E84"/>
    <mergeCell ref="A94:C94"/>
    <mergeCell ref="A102:C1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50613-C7F9-6643-9917-B34C8EC1BE85}">
  <dimension ref="A2:I141"/>
  <sheetViews>
    <sheetView workbookViewId="0">
      <selection activeCell="B51" sqref="B51"/>
    </sheetView>
  </sheetViews>
  <sheetFormatPr baseColWidth="10" defaultColWidth="8.6640625" defaultRowHeight="13"/>
  <cols>
    <col min="1" max="1" width="22.33203125" style="160" customWidth="1"/>
    <col min="2" max="2" width="20.6640625" style="160" customWidth="1"/>
    <col min="3" max="3" width="24.1640625" style="160" customWidth="1"/>
    <col min="4" max="4" width="18.6640625" style="160" customWidth="1"/>
    <col min="5" max="16384" width="8.6640625" style="160"/>
  </cols>
  <sheetData>
    <row r="2" spans="1:7" ht="28.75" customHeight="1" thickBot="1">
      <c r="A2" s="256" t="s">
        <v>122</v>
      </c>
      <c r="B2" s="259"/>
      <c r="C2" s="259"/>
      <c r="D2" s="259"/>
      <c r="E2" s="259"/>
      <c r="F2" s="259"/>
      <c r="G2" s="259"/>
    </row>
    <row r="3" spans="1:7" ht="20" customHeight="1" thickBot="1">
      <c r="A3" s="264"/>
      <c r="B3" s="265"/>
      <c r="C3" s="266"/>
      <c r="D3" s="207" t="s">
        <v>125</v>
      </c>
      <c r="E3" s="257" t="s">
        <v>126</v>
      </c>
      <c r="F3" s="257"/>
      <c r="G3" s="257"/>
    </row>
    <row r="4" spans="1:7" ht="16" customHeight="1" thickBot="1">
      <c r="A4" s="267" t="s">
        <v>123</v>
      </c>
      <c r="B4" s="268"/>
      <c r="C4" s="269"/>
      <c r="D4" s="206">
        <v>227874940</v>
      </c>
      <c r="E4" s="261">
        <v>10000000000</v>
      </c>
      <c r="F4" s="262"/>
      <c r="G4" s="263"/>
    </row>
    <row r="5" spans="1:7" ht="16" customHeight="1" thickBot="1">
      <c r="A5" s="270" t="s">
        <v>124</v>
      </c>
      <c r="B5" s="271"/>
      <c r="C5" s="272"/>
      <c r="D5" s="206">
        <v>11500100</v>
      </c>
      <c r="E5" s="258">
        <v>10000000000</v>
      </c>
      <c r="F5" s="259"/>
      <c r="G5" s="260"/>
    </row>
    <row r="7" spans="1:7" ht="29" customHeight="1" thickBot="1">
      <c r="A7" s="254" t="s">
        <v>127</v>
      </c>
      <c r="B7" s="254"/>
      <c r="C7" s="254"/>
    </row>
    <row r="8" spans="1:7" ht="15" thickBot="1">
      <c r="A8" s="44" t="s">
        <v>17</v>
      </c>
      <c r="B8" s="178" t="s">
        <v>20</v>
      </c>
      <c r="C8" s="161" t="s">
        <v>128</v>
      </c>
    </row>
    <row r="9" spans="1:7" ht="15" thickBot="1">
      <c r="A9" s="46" t="s">
        <v>3</v>
      </c>
      <c r="B9" s="45" t="s">
        <v>0</v>
      </c>
      <c r="C9" s="187">
        <v>0.25700000000000001</v>
      </c>
    </row>
    <row r="10" spans="1:7" ht="15" thickBot="1">
      <c r="A10" s="46" t="s">
        <v>4</v>
      </c>
      <c r="B10" s="45" t="s">
        <v>0</v>
      </c>
      <c r="C10" s="187">
        <v>9.5000000000000001E-2</v>
      </c>
    </row>
    <row r="11" spans="1:7" ht="15" thickBot="1">
      <c r="A11" s="46" t="s">
        <v>5</v>
      </c>
      <c r="B11" s="45" t="s">
        <v>0</v>
      </c>
      <c r="C11" s="187">
        <v>7.0000000000000007E-2</v>
      </c>
    </row>
    <row r="12" spans="1:7" ht="15" thickBot="1">
      <c r="A12" s="46" t="s">
        <v>129</v>
      </c>
      <c r="B12" s="45" t="s">
        <v>0</v>
      </c>
      <c r="C12" s="187">
        <v>4.8000000000000001E-2</v>
      </c>
    </row>
    <row r="13" spans="1:7" ht="15" thickBot="1">
      <c r="A13" s="45" t="s">
        <v>130</v>
      </c>
      <c r="B13" s="45" t="s">
        <v>0</v>
      </c>
      <c r="C13" s="180">
        <v>0.53</v>
      </c>
    </row>
    <row r="14" spans="1:7" ht="32" customHeight="1" thickBot="1">
      <c r="A14" s="255" t="s">
        <v>131</v>
      </c>
      <c r="B14" s="255"/>
      <c r="C14" s="255"/>
    </row>
    <row r="15" spans="1:7" ht="15" thickBot="1">
      <c r="A15" s="165" t="s">
        <v>17</v>
      </c>
      <c r="B15" s="45" t="s">
        <v>0</v>
      </c>
      <c r="C15" s="188" t="s">
        <v>128</v>
      </c>
    </row>
    <row r="16" spans="1:7" ht="15" thickBot="1">
      <c r="A16" s="46" t="s">
        <v>3</v>
      </c>
      <c r="B16" s="45" t="s">
        <v>0</v>
      </c>
      <c r="C16" s="187">
        <v>0.123</v>
      </c>
    </row>
    <row r="17" spans="1:9" ht="15" thickBot="1">
      <c r="A17" s="46" t="s">
        <v>4</v>
      </c>
      <c r="B17" s="45" t="s">
        <v>0</v>
      </c>
      <c r="C17" s="187">
        <v>4.4999999999999998E-2</v>
      </c>
    </row>
    <row r="18" spans="1:9" ht="15" thickBot="1">
      <c r="A18" s="46" t="s">
        <v>5</v>
      </c>
      <c r="B18" s="45" t="s">
        <v>0</v>
      </c>
      <c r="C18" s="187">
        <v>3.3000000000000002E-2</v>
      </c>
    </row>
    <row r="19" spans="1:9" ht="15" thickBot="1">
      <c r="A19" s="46" t="s">
        <v>129</v>
      </c>
      <c r="B19" s="45" t="s">
        <v>0</v>
      </c>
      <c r="C19" s="187">
        <v>0.57299999999999995</v>
      </c>
    </row>
    <row r="20" spans="1:9" ht="15" thickBot="1">
      <c r="A20" s="45" t="s">
        <v>130</v>
      </c>
      <c r="B20" s="45" t="s">
        <v>0</v>
      </c>
      <c r="C20" s="187">
        <v>0.22600000000000001</v>
      </c>
      <c r="F20" s="160" t="s">
        <v>16</v>
      </c>
    </row>
    <row r="22" spans="1:9" ht="29" customHeight="1" thickBot="1">
      <c r="A22" s="256" t="s">
        <v>132</v>
      </c>
      <c r="B22" s="256"/>
      <c r="C22" s="256"/>
      <c r="D22" s="256"/>
    </row>
    <row r="23" spans="1:9" ht="14" thickBot="1">
      <c r="A23" s="163"/>
      <c r="B23" s="178">
        <v>2019</v>
      </c>
      <c r="C23" s="189">
        <v>2020</v>
      </c>
      <c r="D23" s="189">
        <v>2021</v>
      </c>
    </row>
    <row r="24" spans="1:9" ht="14" thickBot="1">
      <c r="A24" s="230" t="s">
        <v>133</v>
      </c>
      <c r="B24" s="179">
        <v>1</v>
      </c>
      <c r="C24" s="185">
        <v>1</v>
      </c>
      <c r="D24" s="185">
        <v>2</v>
      </c>
    </row>
    <row r="25" spans="1:9" ht="14" thickBot="1">
      <c r="A25" s="231" t="s">
        <v>134</v>
      </c>
      <c r="B25" s="179">
        <v>2</v>
      </c>
      <c r="C25" s="179">
        <v>2</v>
      </c>
      <c r="D25" s="179">
        <v>2</v>
      </c>
    </row>
    <row r="26" spans="1:9" ht="14" thickBot="1">
      <c r="A26" s="232" t="s">
        <v>135</v>
      </c>
      <c r="B26" s="179">
        <v>0</v>
      </c>
      <c r="C26" s="183">
        <v>7</v>
      </c>
      <c r="D26" s="183">
        <v>6</v>
      </c>
    </row>
    <row r="27" spans="1:9" ht="14" thickBot="1">
      <c r="A27" s="233" t="s">
        <v>136</v>
      </c>
      <c r="B27" s="179">
        <v>10</v>
      </c>
      <c r="C27" s="186">
        <f>SUM(C24:C26)</f>
        <v>10</v>
      </c>
      <c r="D27" s="186">
        <f>SUM(D24:D26)</f>
        <v>10</v>
      </c>
    </row>
    <row r="28" spans="1:9">
      <c r="A28" s="8"/>
      <c r="B28" s="166"/>
    </row>
    <row r="30" spans="1:9">
      <c r="A30" s="8"/>
    </row>
    <row r="31" spans="1:9" ht="29" customHeight="1" thickBot="1">
      <c r="A31" s="256" t="s">
        <v>137</v>
      </c>
      <c r="B31" s="256"/>
      <c r="C31" s="256"/>
      <c r="D31" s="256"/>
      <c r="E31" s="256"/>
      <c r="F31" s="256"/>
      <c r="G31" s="256"/>
      <c r="H31" s="256"/>
      <c r="I31" s="256"/>
    </row>
    <row r="32" spans="1:9" ht="29" thickBot="1">
      <c r="A32" s="46"/>
      <c r="B32" s="178">
        <v>2019</v>
      </c>
      <c r="C32" s="234" t="s">
        <v>138</v>
      </c>
      <c r="D32" s="177">
        <v>2020</v>
      </c>
      <c r="E32" s="234" t="s">
        <v>138</v>
      </c>
      <c r="F32" s="161">
        <v>2021</v>
      </c>
      <c r="G32" s="234" t="s">
        <v>138</v>
      </c>
      <c r="H32" s="167" t="s">
        <v>139</v>
      </c>
      <c r="I32" s="234" t="s">
        <v>138</v>
      </c>
    </row>
    <row r="33" spans="1:9" ht="15" thickBot="1">
      <c r="A33" s="164" t="s">
        <v>52</v>
      </c>
      <c r="B33" s="179">
        <v>9</v>
      </c>
      <c r="C33" s="180">
        <v>0.9</v>
      </c>
      <c r="D33" s="181">
        <v>9</v>
      </c>
      <c r="E33" s="182">
        <v>0.9</v>
      </c>
      <c r="F33" s="183">
        <v>8</v>
      </c>
      <c r="G33" s="182">
        <v>0.8</v>
      </c>
      <c r="H33" s="183">
        <v>7</v>
      </c>
      <c r="I33" s="182">
        <v>0.7</v>
      </c>
    </row>
    <row r="34" spans="1:9" ht="15" thickBot="1">
      <c r="A34" s="164" t="s">
        <v>51</v>
      </c>
      <c r="B34" s="179">
        <v>1</v>
      </c>
      <c r="C34" s="180">
        <v>0.1</v>
      </c>
      <c r="D34" s="181">
        <v>1</v>
      </c>
      <c r="E34" s="184">
        <v>0.1</v>
      </c>
      <c r="F34" s="183">
        <v>2</v>
      </c>
      <c r="G34" s="184">
        <v>0.2</v>
      </c>
      <c r="H34" s="183">
        <v>3</v>
      </c>
      <c r="I34" s="184">
        <v>0.3</v>
      </c>
    </row>
    <row r="35" spans="1:9">
      <c r="A35" s="8"/>
    </row>
    <row r="36" spans="1:9">
      <c r="A36" s="8"/>
    </row>
    <row r="37" spans="1:9">
      <c r="A37" s="8"/>
    </row>
    <row r="38" spans="1:9">
      <c r="A38" s="8"/>
    </row>
    <row r="40" spans="1:9" ht="71" customHeight="1" thickBot="1">
      <c r="A40" s="256" t="s">
        <v>140</v>
      </c>
      <c r="B40" s="256"/>
    </row>
    <row r="41" spans="1:9" ht="15" thickBot="1">
      <c r="A41" s="43" t="s">
        <v>141</v>
      </c>
      <c r="B41" s="43" t="s">
        <v>142</v>
      </c>
    </row>
    <row r="42" spans="1:9" ht="14" thickBot="1">
      <c r="A42" s="43">
        <v>8</v>
      </c>
      <c r="B42" s="162">
        <v>0.8</v>
      </c>
    </row>
    <row r="44" spans="1:9" ht="14" thickBot="1">
      <c r="A44" s="8"/>
      <c r="I44" s="170"/>
    </row>
    <row r="45" spans="1:9" ht="43" customHeight="1" thickBot="1">
      <c r="A45" s="251" t="s">
        <v>143</v>
      </c>
      <c r="B45" s="252"/>
      <c r="C45" s="253"/>
    </row>
    <row r="46" spans="1:9" ht="14" thickBot="1">
      <c r="A46" s="163"/>
      <c r="B46" s="169"/>
      <c r="C46" s="200">
        <v>2021</v>
      </c>
    </row>
    <row r="47" spans="1:9" ht="15" thickBot="1">
      <c r="A47" s="235" t="s">
        <v>144</v>
      </c>
      <c r="B47" s="169"/>
      <c r="C47" s="58">
        <v>6</v>
      </c>
      <c r="D47" s="160" t="s">
        <v>14</v>
      </c>
    </row>
    <row r="48" spans="1:9" ht="14" thickBot="1">
      <c r="A48" s="236" t="s">
        <v>145</v>
      </c>
      <c r="B48" s="201"/>
      <c r="C48" s="168">
        <v>1</v>
      </c>
    </row>
    <row r="49" spans="1:1" ht="16" customHeight="1"/>
    <row r="50" spans="1:1" ht="43" customHeight="1"/>
    <row r="51" spans="1:1">
      <c r="A51" s="171"/>
    </row>
    <row r="132" spans="1:2" ht="28">
      <c r="A132" s="47" t="s">
        <v>6</v>
      </c>
      <c r="B132" s="47"/>
    </row>
    <row r="133" spans="1:2" ht="14">
      <c r="A133" s="172" t="s">
        <v>8</v>
      </c>
    </row>
    <row r="134" spans="1:2" ht="14">
      <c r="A134" s="160" t="s">
        <v>7</v>
      </c>
    </row>
    <row r="135" spans="1:2" ht="14">
      <c r="A135" s="160" t="s">
        <v>1</v>
      </c>
    </row>
    <row r="137" spans="1:2" ht="28">
      <c r="A137" s="47" t="s">
        <v>9</v>
      </c>
      <c r="B137" s="47"/>
    </row>
    <row r="138" spans="1:2" ht="14">
      <c r="A138" s="172" t="s">
        <v>10</v>
      </c>
    </row>
    <row r="139" spans="1:2" ht="14">
      <c r="A139" s="160" t="s">
        <v>11</v>
      </c>
    </row>
    <row r="140" spans="1:2" ht="14">
      <c r="A140" s="160" t="s">
        <v>7</v>
      </c>
    </row>
    <row r="141" spans="1:2" ht="14">
      <c r="A141" s="160" t="s">
        <v>2</v>
      </c>
    </row>
  </sheetData>
  <mergeCells count="13">
    <mergeCell ref="E3:G3"/>
    <mergeCell ref="E5:G5"/>
    <mergeCell ref="E4:G4"/>
    <mergeCell ref="A2:G2"/>
    <mergeCell ref="A3:C3"/>
    <mergeCell ref="A4:C4"/>
    <mergeCell ref="A5:C5"/>
    <mergeCell ref="A45:C45"/>
    <mergeCell ref="A7:C7"/>
    <mergeCell ref="A14:C14"/>
    <mergeCell ref="A22:D22"/>
    <mergeCell ref="A31:I31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Environmental</vt:lpstr>
      <vt:lpstr>Social</vt:lpstr>
      <vt:lpstr>Governance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Chicheryukina Tamara</dc:creator>
  <cp:lastModifiedBy>Microsoft Office User</cp:lastModifiedBy>
  <dcterms:created xsi:type="dcterms:W3CDTF">2021-09-06T08:55:30Z</dcterms:created>
  <dcterms:modified xsi:type="dcterms:W3CDTF">2022-08-05T14:35:46Z</dcterms:modified>
</cp:coreProperties>
</file>